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A N A L I S E   L I C I T A C O E S\AR GHP EXAUSTAO.CLIM.COZ.CENTRAL.2025.14596\"/>
    </mc:Choice>
  </mc:AlternateContent>
  <xr:revisionPtr revIDLastSave="0" documentId="8_{6614C1D5-15A9-4C9F-B138-2B1C00FEF1F7}" xr6:coauthVersionLast="47" xr6:coauthVersionMax="47" xr10:uidLastSave="{00000000-0000-0000-0000-000000000000}"/>
  <bookViews>
    <workbookView xWindow="30360" yWindow="1575" windowWidth="23385" windowHeight="13710" xr2:uid="{D6F5EEF9-0C3B-4885-B5C5-94EDDE188964}"/>
  </bookViews>
  <sheets>
    <sheet name="EXAU_GHP_R00" sheetId="1" r:id="rId1"/>
  </sheets>
  <definedNames>
    <definedName name="_xlnm._FilterDatabase" localSheetId="0" hidden="1">EXAU_GHP_R00!$A$11:$N$137</definedName>
    <definedName name="_xlnm.Print_Area" localSheetId="0">EXAU_GHP_R00!$B$1:$J$137</definedName>
    <definedName name="F">#REF!</definedName>
    <definedName name="_xlnm.Print_Titles" localSheetId="0">EXAU_GHP_R00!$1:$10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4" i="1" l="1"/>
  <c r="G134" i="1"/>
  <c r="I136" i="1"/>
  <c r="G136" i="1"/>
  <c r="I135" i="1"/>
  <c r="G135" i="1"/>
  <c r="J135" i="1" l="1"/>
  <c r="J136" i="1"/>
  <c r="J134" i="1"/>
  <c r="I137" i="1" l="1"/>
  <c r="G137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I127" i="1"/>
  <c r="G127" i="1"/>
  <c r="I126" i="1"/>
  <c r="G126" i="1"/>
  <c r="I125" i="1"/>
  <c r="G125" i="1"/>
  <c r="J125" i="1" s="1"/>
  <c r="I124" i="1"/>
  <c r="G124" i="1"/>
  <c r="I123" i="1"/>
  <c r="G123" i="1"/>
  <c r="I122" i="1"/>
  <c r="G122" i="1"/>
  <c r="J122" i="1" s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J109" i="1" s="1"/>
  <c r="I108" i="1"/>
  <c r="G108" i="1"/>
  <c r="I106" i="1"/>
  <c r="G106" i="1"/>
  <c r="I105" i="1"/>
  <c r="G105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6" i="1"/>
  <c r="G66" i="1"/>
  <c r="I65" i="1"/>
  <c r="G65" i="1"/>
  <c r="I64" i="1"/>
  <c r="G64" i="1"/>
  <c r="I63" i="1"/>
  <c r="G63" i="1"/>
  <c r="J63" i="1" s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0" i="1"/>
  <c r="G50" i="1"/>
  <c r="I48" i="1"/>
  <c r="G48" i="1"/>
  <c r="I47" i="1"/>
  <c r="I45" i="1" s="1"/>
  <c r="G47" i="1"/>
  <c r="I46" i="1"/>
  <c r="G46" i="1"/>
  <c r="I44" i="1"/>
  <c r="G44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7" i="1"/>
  <c r="G27" i="1"/>
  <c r="I26" i="1"/>
  <c r="G26" i="1"/>
  <c r="I25" i="1"/>
  <c r="G25" i="1"/>
  <c r="I24" i="1"/>
  <c r="G24" i="1"/>
  <c r="I23" i="1"/>
  <c r="G23" i="1"/>
  <c r="I22" i="1"/>
  <c r="G22" i="1"/>
  <c r="J22" i="1" s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J27" i="1" l="1"/>
  <c r="J132" i="1"/>
  <c r="J120" i="1"/>
  <c r="J66" i="1"/>
  <c r="J123" i="1"/>
  <c r="J99" i="1"/>
  <c r="G67" i="1"/>
  <c r="J74" i="1"/>
  <c r="J33" i="1"/>
  <c r="I67" i="1"/>
  <c r="J79" i="1"/>
  <c r="J34" i="1"/>
  <c r="J105" i="1"/>
  <c r="J31" i="1"/>
  <c r="J106" i="1"/>
  <c r="J26" i="1"/>
  <c r="J85" i="1"/>
  <c r="J126" i="1"/>
  <c r="J102" i="1"/>
  <c r="J36" i="1"/>
  <c r="J46" i="1"/>
  <c r="J53" i="1"/>
  <c r="J57" i="1"/>
  <c r="J61" i="1"/>
  <c r="J90" i="1"/>
  <c r="J131" i="1"/>
  <c r="J130" i="1"/>
  <c r="J104" i="1"/>
  <c r="J38" i="1"/>
  <c r="J42" i="1"/>
  <c r="J48" i="1"/>
  <c r="J55" i="1"/>
  <c r="J68" i="1"/>
  <c r="J88" i="1"/>
  <c r="J96" i="1"/>
  <c r="J133" i="1"/>
  <c r="J91" i="1"/>
  <c r="J77" i="1"/>
  <c r="J19" i="1"/>
  <c r="J71" i="1"/>
  <c r="J119" i="1"/>
  <c r="J128" i="1"/>
  <c r="J129" i="1"/>
  <c r="G29" i="1"/>
  <c r="J35" i="1"/>
  <c r="J39" i="1"/>
  <c r="J56" i="1"/>
  <c r="J60" i="1"/>
  <c r="J64" i="1"/>
  <c r="J69" i="1"/>
  <c r="J103" i="1"/>
  <c r="J23" i="1"/>
  <c r="J95" i="1"/>
  <c r="G98" i="1"/>
  <c r="J112" i="1"/>
  <c r="J116" i="1"/>
  <c r="J117" i="1"/>
  <c r="J20" i="1"/>
  <c r="J92" i="1"/>
  <c r="J113" i="1"/>
  <c r="J37" i="1"/>
  <c r="J54" i="1"/>
  <c r="J58" i="1"/>
  <c r="J78" i="1"/>
  <c r="J89" i="1"/>
  <c r="J101" i="1"/>
  <c r="J93" i="1"/>
  <c r="J114" i="1"/>
  <c r="J94" i="1"/>
  <c r="J115" i="1"/>
  <c r="J17" i="1"/>
  <c r="J65" i="1"/>
  <c r="I98" i="1"/>
  <c r="J111" i="1"/>
  <c r="J108" i="1"/>
  <c r="J121" i="1"/>
  <c r="J87" i="1"/>
  <c r="J118" i="1"/>
  <c r="J137" i="1"/>
  <c r="G13" i="1"/>
  <c r="J30" i="1"/>
  <c r="J40" i="1"/>
  <c r="J50" i="1"/>
  <c r="J59" i="1"/>
  <c r="J70" i="1"/>
  <c r="J84" i="1"/>
  <c r="J97" i="1"/>
  <c r="I82" i="1"/>
  <c r="J21" i="1"/>
  <c r="J62" i="1"/>
  <c r="J76" i="1"/>
  <c r="J124" i="1"/>
  <c r="J18" i="1"/>
  <c r="J25" i="1"/>
  <c r="J44" i="1"/>
  <c r="J73" i="1"/>
  <c r="I13" i="1"/>
  <c r="J41" i="1"/>
  <c r="J24" i="1"/>
  <c r="J32" i="1"/>
  <c r="J72" i="1"/>
  <c r="J127" i="1"/>
  <c r="I29" i="1"/>
  <c r="J16" i="1"/>
  <c r="G45" i="1"/>
  <c r="G107" i="1"/>
  <c r="G51" i="1"/>
  <c r="G82" i="1"/>
  <c r="I107" i="1"/>
  <c r="J75" i="1"/>
  <c r="J47" i="1"/>
  <c r="J45" i="1" s="1"/>
  <c r="I51" i="1"/>
  <c r="J100" i="1"/>
  <c r="J15" i="1"/>
  <c r="J86" i="1"/>
  <c r="J110" i="1"/>
  <c r="J51" i="1" l="1"/>
  <c r="I11" i="1"/>
  <c r="I9" i="1" s="1"/>
  <c r="J67" i="1"/>
  <c r="G11" i="1"/>
  <c r="G9" i="1" s="1"/>
  <c r="J13" i="1"/>
  <c r="J29" i="1"/>
  <c r="J98" i="1"/>
  <c r="J107" i="1"/>
  <c r="J82" i="1"/>
  <c r="J11" i="1" l="1"/>
  <c r="J9" i="1" s="1"/>
</calcChain>
</file>

<file path=xl/sharedStrings.xml><?xml version="1.0" encoding="utf-8"?>
<sst xmlns="http://schemas.openxmlformats.org/spreadsheetml/2006/main" count="325" uniqueCount="234">
  <si>
    <t xml:space="preserve">SERVIÇO NACIONAL DE APRENDIZAGEM COMERCIAL
Administração Regional do Estado de São Paulo
SERVIÇO DE ENGENHARIA
</t>
  </si>
  <si>
    <t>Data:</t>
  </si>
  <si>
    <t>OBRA:</t>
  </si>
  <si>
    <t>RETROFIT DO SISTEMA DE EXAUSTÃO, COIFAS, VENTILAÇÃO E CLIMATIZAÇÃO DO GHP-COZINHA e ANEXOS</t>
  </si>
  <si>
    <t>BDI %:</t>
  </si>
  <si>
    <t xml:space="preserve">LOCAL: </t>
  </si>
  <si>
    <t>Dr. Otávio de Moura Andrade, s/nº  - Centro - Águas de São Pedro -SP (GHP)</t>
  </si>
  <si>
    <t>Leis Sociais %: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</si>
  <si>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</si>
  <si>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</si>
  <si>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</si>
  <si>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</si>
  <si>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</si>
  <si>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</si>
  <si>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</si>
  <si>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</si>
  <si>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</si>
  <si>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</si>
  <si>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</si>
  <si>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</si>
  <si>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</si>
  <si>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</si>
  <si>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EXAUSTÃO E CLIMATIZAÇÃO</t>
  </si>
  <si>
    <t>1.1</t>
  </si>
  <si>
    <t>EQUIPAMENTOS EXAUSTORES, VENTILADORES, CLIMATIZADORES</t>
  </si>
  <si>
    <t>1.1.1</t>
  </si>
  <si>
    <r>
      <t xml:space="preserve">Exaustor Centrífugo de Simples Aspiração Limit Load </t>
    </r>
    <r>
      <rPr>
        <b/>
        <sz val="8"/>
        <rFont val="Arial"/>
        <family val="2"/>
      </rPr>
      <t>VEC-01</t>
    </r>
    <r>
      <rPr>
        <sz val="8"/>
        <rFont val="Arial"/>
        <family val="2"/>
      </rPr>
      <t>, vazão de ar de 20.340 m³/h, pressão estática 60,0 mmCA total 64,13 mmCA, motor 7,50 cv, IV pólos, 220V-trifásico, ref: Projelmec modelo ILS 900 ou equivalente.</t>
    </r>
  </si>
  <si>
    <t>pç</t>
  </si>
  <si>
    <t>1.1.2</t>
  </si>
  <si>
    <r>
      <t xml:space="preserve">Exaustor Centrífugo de Simples Aspiração Limit Load </t>
    </r>
    <r>
      <rPr>
        <b/>
        <sz val="8"/>
        <rFont val="Arial"/>
        <family val="2"/>
      </rPr>
      <t>VEC-02</t>
    </r>
    <r>
      <rPr>
        <sz val="8"/>
        <rFont val="Arial"/>
        <family val="2"/>
      </rPr>
      <t>, vazão de ar de 15.660 m³/h, pressão estática 50,0 mmCA total 53,9 mmCA, motor 5,0 cv, IV pólos, 220V-trifásico, ref: Projelmec modelo ILS 800 ou equivalente.</t>
    </r>
  </si>
  <si>
    <t>1.1.3</t>
  </si>
  <si>
    <r>
      <t xml:space="preserve">Exaustor Centrífugo de Simples Aspiração Limit Load </t>
    </r>
    <r>
      <rPr>
        <b/>
        <sz val="8"/>
        <rFont val="Arial"/>
        <family val="2"/>
      </rPr>
      <t>VEC-04</t>
    </r>
    <r>
      <rPr>
        <sz val="8"/>
        <rFont val="Arial"/>
        <family val="2"/>
      </rPr>
      <t>, vazão de ar de 5.930 m³/h, pressão estática 60,04 mmCA total 65,6 mmCA, motor 3,0 cv, IV pólos, 220V-trifásico, ref: Projelmec modelo ILS 450 ou equivalente.</t>
    </r>
  </si>
  <si>
    <t>1.1.4</t>
  </si>
  <si>
    <r>
      <t xml:space="preserve">Exaustor Centrífugo de Simples Aspiração Limit Load </t>
    </r>
    <r>
      <rPr>
        <b/>
        <sz val="8"/>
        <rFont val="Arial"/>
        <family val="2"/>
      </rPr>
      <t>VEC-07</t>
    </r>
    <r>
      <rPr>
        <sz val="8"/>
        <rFont val="Arial"/>
        <family val="2"/>
      </rPr>
      <t>, vazão de ar de 15.010 m³/h, pressão estática 60,0 mmCA total 65,82 mmCA, motor 6,0 cv, IV pólos, 220V-trifásico, ref: Projelmec modelo ILS 710 ou equivalente.</t>
    </r>
  </si>
  <si>
    <t>1.1.5</t>
  </si>
  <si>
    <r>
      <t xml:space="preserve">Exaustor Centrífugo de Simples Aspiração Sirocco </t>
    </r>
    <r>
      <rPr>
        <b/>
        <sz val="8"/>
        <rFont val="Arial"/>
        <family val="2"/>
      </rPr>
      <t>VEC-08</t>
    </r>
    <r>
      <rPr>
        <sz val="8"/>
        <rFont val="Arial"/>
        <family val="2"/>
      </rPr>
      <t>, vazão de ar de 10.000 m³/hpressão estática 40,0 mmCA total 46,6 mmCA, motor 3,0 cv, IV pólos, 220V-trifásico, ref: Projelmec modelo ISS 560 ou equivalente.</t>
    </r>
  </si>
  <si>
    <t>1.1.6</t>
  </si>
  <si>
    <r>
      <t xml:space="preserve">Gabinete de ventilação com ventilador centrífugo de dupla aspiração </t>
    </r>
    <r>
      <rPr>
        <b/>
        <sz val="8"/>
        <rFont val="Arial"/>
        <family val="2"/>
      </rPr>
      <t>VET-01, 02, 03 e04</t>
    </r>
    <r>
      <rPr>
        <sz val="8"/>
        <rFont val="Arial"/>
        <family val="2"/>
      </rPr>
      <t>, para vazão de ar de 11.370 m³/h, pressão estática de 35,0 mmCA, total de 41,1mmCA, motor de 4,0 cv, IV pólos, 220V-trifásico, ref: Projelmec modelo CSD 400 ou equivalente.</t>
    </r>
  </si>
  <si>
    <t>1.1.7</t>
  </si>
  <si>
    <r>
      <t xml:space="preserve">Unidade evaporadora </t>
    </r>
    <r>
      <rPr>
        <b/>
        <sz val="8"/>
        <rFont val="Arial"/>
        <family val="2"/>
      </rPr>
      <t>UE-06 e UE-07</t>
    </r>
    <r>
      <rPr>
        <sz val="8"/>
        <rFont val="Arial"/>
        <family val="2"/>
      </rPr>
      <t xml:space="preserve"> ref: Elgin modelo FBA 4050 para1.539 kcal/h, c/vazão de ar de 982 m³/h, motor 34 Watts, 220V-bifásica ou equivalente, temperatura de evaporação +10ºC. </t>
    </r>
  </si>
  <si>
    <t>1.1.8</t>
  </si>
  <si>
    <r>
      <t xml:space="preserve">Unidade condensadora </t>
    </r>
    <r>
      <rPr>
        <b/>
        <sz val="8"/>
        <rFont val="Arial"/>
        <family val="2"/>
      </rPr>
      <t>UC-06 e UC-07</t>
    </r>
    <r>
      <rPr>
        <sz val="8"/>
        <rFont val="Arial"/>
        <family val="2"/>
      </rPr>
      <t xml:space="preserve"> ref: Elgin modelo FFRM/200H4para 3.418 kcal/h, compressor scroll R-134A, motor 1210 Watts, 220V-bifásica ou equivalente, temperatura de evaporação +10ºC. </t>
    </r>
  </si>
  <si>
    <t>1.1.9</t>
  </si>
  <si>
    <r>
      <t xml:space="preserve">Unidade evaporadora </t>
    </r>
    <r>
      <rPr>
        <b/>
        <sz val="8"/>
        <rFont val="Arial"/>
        <family val="2"/>
      </rPr>
      <t>UE-03, UE-04 e UE-0</t>
    </r>
    <r>
      <rPr>
        <sz val="8"/>
        <rFont val="Arial"/>
        <family val="2"/>
      </rPr>
      <t xml:space="preserve">5 ref: Elgin modelo FBA 4110 para 3.401 kcal/h, com vazão de ar de 3.048 m³/h, motor 102 Watts, 220Vbifásica ou equivalente, temperatura de evaporação +10ºC. </t>
    </r>
  </si>
  <si>
    <t>1.1.10</t>
  </si>
  <si>
    <r>
      <t xml:space="preserve">Unidade condensadora </t>
    </r>
    <r>
      <rPr>
        <b/>
        <sz val="8"/>
        <rFont val="Arial"/>
        <family val="2"/>
      </rPr>
      <t>UC-03, UC-04 e UC-05</t>
    </r>
    <r>
      <rPr>
        <sz val="8"/>
        <rFont val="Arial"/>
        <family val="2"/>
      </rPr>
      <t xml:space="preserve"> ref: Elgin modelo FFRM/200H4 para 3.418 kcal/h, compressor scroll R-134A, motor 1210 Watts, 220V-bifásica ou equivalente, temperatura de evaporação +10ºC. </t>
    </r>
  </si>
  <si>
    <t>1.1.11</t>
  </si>
  <si>
    <r>
      <t xml:space="preserve">Unidade evaporadora </t>
    </r>
    <r>
      <rPr>
        <b/>
        <sz val="8"/>
        <rFont val="Arial"/>
        <family val="2"/>
      </rPr>
      <t>UE-01 e UE-02</t>
    </r>
    <r>
      <rPr>
        <sz val="8"/>
        <rFont val="Arial"/>
        <family val="2"/>
      </rPr>
      <t xml:space="preserve"> ref: Elgin modelo FBA 4240 para7.540 kcal/h, com vazão de ar de 4.893 m³/h, motor 170 Watts, 220V-bifásica ou equivalente, temperatura de evaporação +10ºC. </t>
    </r>
  </si>
  <si>
    <t>1.1.12</t>
  </si>
  <si>
    <r>
      <t xml:space="preserve">Unidade condensadora </t>
    </r>
    <r>
      <rPr>
        <b/>
        <sz val="8"/>
        <rFont val="Arial"/>
        <family val="2"/>
      </rPr>
      <t>UC-01 e UC-02</t>
    </r>
    <r>
      <rPr>
        <sz val="8"/>
        <rFont val="Arial"/>
        <family val="2"/>
      </rPr>
      <t xml:space="preserve"> ref: Elgin modelo FFRM/500H4para 9.774 kcal/h, compressor scroll R-134A, motor 3100 Watts, 220V-trifásica ou equivalente, temperatura de evaporação +10ºC. </t>
    </r>
  </si>
  <si>
    <t>1.2</t>
  </si>
  <si>
    <t>COIFAS</t>
  </si>
  <si>
    <t>1.2.1</t>
  </si>
  <si>
    <r>
      <t xml:space="preserve">Coifa bipartida </t>
    </r>
    <r>
      <rPr>
        <b/>
        <sz val="8"/>
        <rFont val="Arial"/>
        <family val="2"/>
      </rPr>
      <t>CFF-1A e CFF-1B</t>
    </r>
    <r>
      <rPr>
        <sz val="8"/>
        <rFont val="Arial"/>
        <family val="2"/>
      </rPr>
      <t xml:space="preserve"> referência Melting ou equivalente, modelo Mult VortexIlha + Mult UV, dimensões 2825 x 1600 mm, vazão de exaustão 10.170 m³/h, perda decarga 35 mmCA, material aço inox escovado, com cartuchos, luminárias soquete GU10, Mult UV gerador de ozônio UV 90 Watts, peso 169 kg, 220V - bifásico + terra + interruptor liga-desliga (prever infra de elétrica).</t>
    </r>
  </si>
  <si>
    <t>1.2.2</t>
  </si>
  <si>
    <r>
      <t xml:space="preserve">Coifa bipartida </t>
    </r>
    <r>
      <rPr>
        <b/>
        <sz val="8"/>
        <rFont val="Arial"/>
        <family val="2"/>
      </rPr>
      <t>CFF-2A e CFF-2B r</t>
    </r>
    <r>
      <rPr>
        <sz val="8"/>
        <rFont val="Arial"/>
        <family val="2"/>
      </rPr>
      <t>eferência Melting ou equivalente, modelo Mult Vortex Parede + Mult UV, dimensões 2900 x 1500 mm, vazão de exaustão 7.830 m³/h, perda de carga 35 mmCA, material aço inox escovado, com cartuchos, lumináriassoquete GU10, Mult UV gerador de ozônio UV 90 Watts, peso 135 kg, 220V - bifásico +terra + interruptor liga-desliga (prever infra de elétrica).</t>
    </r>
  </si>
  <si>
    <t>1.2.3</t>
  </si>
  <si>
    <r>
      <t xml:space="preserve">Coifa </t>
    </r>
    <r>
      <rPr>
        <b/>
        <sz val="8"/>
        <rFont val="Arial"/>
        <family val="2"/>
      </rPr>
      <t>CFF-03</t>
    </r>
    <r>
      <rPr>
        <sz val="8"/>
        <rFont val="Arial"/>
        <family val="2"/>
      </rPr>
      <t xml:space="preserve"> referência Melting ou equivalente, modelo Mult Vortex Parede + Mult UV,dimensões 2520 x 1400 mm, vazão de exaustão 5.930 m³/h, perda de carga 35 mmCA, material aço inox escovado, com cartuchos, luminárias soquete GU10, Mult UV geradorde ozônio UV 90 Watts, peso 123 kg, 220V - bifásico + terra + interruptor liga-desliga(prever infra de elétrica).</t>
    </r>
  </si>
  <si>
    <t>1.2.4</t>
  </si>
  <si>
    <r>
      <rPr>
        <b/>
        <sz val="8"/>
        <rFont val="Arial"/>
        <family val="2"/>
      </rPr>
      <t>Coifa CFF-04</t>
    </r>
    <r>
      <rPr>
        <sz val="8"/>
        <rFont val="Arial"/>
        <family val="2"/>
      </rPr>
      <t xml:space="preserve"> referência Melting ou equivalente, modelo Mult XPL, dimensões 1350 x1150 mm, vazão de exaustão 2.800 m³/h, perda de carga 15 mmCA, material aço inoxescovado, com filtros, peso 75 kg.</t>
    </r>
  </si>
  <si>
    <t>1.2.5</t>
  </si>
  <si>
    <r>
      <t xml:space="preserve">Coifa </t>
    </r>
    <r>
      <rPr>
        <b/>
        <sz val="8"/>
        <rFont val="Arial"/>
        <family val="2"/>
      </rPr>
      <t>CFF-05</t>
    </r>
    <r>
      <rPr>
        <sz val="8"/>
        <rFont val="Arial"/>
        <family val="2"/>
      </rPr>
      <t xml:space="preserve"> referência Melting ou equivalente, modelo MULT NPL, dimensões 1000 x 1100 mm, vazão de exaustão 1.980 m³/h, perda de carga 15 mmCA, material aço inoxescovado, com filtros, peso 53 kg.</t>
    </r>
  </si>
  <si>
    <t>1.2.6</t>
  </si>
  <si>
    <r>
      <t xml:space="preserve">Coifa </t>
    </r>
    <r>
      <rPr>
        <b/>
        <sz val="8"/>
        <rFont val="Arial"/>
        <family val="2"/>
      </rPr>
      <t>CFF-06</t>
    </r>
    <r>
      <rPr>
        <sz val="8"/>
        <rFont val="Arial"/>
        <family val="2"/>
      </rPr>
      <t xml:space="preserve"> referência Melting ou equivalente, modelo MULT NPL, dimensões 1370 x 1270 mm, vazão de exaustão 3.130 m³/h, perda de carga 15 mmCA, material aço inoxescovado, com filtros, peso 84 kg.</t>
    </r>
  </si>
  <si>
    <t>1.2.7</t>
  </si>
  <si>
    <r>
      <t xml:space="preserve">Coifa </t>
    </r>
    <r>
      <rPr>
        <b/>
        <sz val="8"/>
        <rFont val="Arial"/>
        <family val="2"/>
      </rPr>
      <t>CFF-07</t>
    </r>
    <r>
      <rPr>
        <sz val="8"/>
        <rFont val="Arial"/>
        <family val="2"/>
      </rPr>
      <t xml:space="preserve"> referência Melting ou equivalente, modelo Mult Vortex Parede + Mult UV,dimensões 3200 x 1400 mm, vazão de exaustão 9.030 m³/h, perda de carga 35 mmCA, material aço inox escovado, com cartuchos, luminárias soquete GU10, Mult UV geradorde ozônio UV 90 Watts, peso 148 kg, 220V - bifásico + terra + interruptor liga-desliga (prever infra de elétrica).</t>
    </r>
  </si>
  <si>
    <t>1.2.8</t>
  </si>
  <si>
    <r>
      <t xml:space="preserve">Coifa </t>
    </r>
    <r>
      <rPr>
        <b/>
        <sz val="8"/>
        <rFont val="Arial"/>
        <family val="2"/>
      </rPr>
      <t>CFF-08</t>
    </r>
    <r>
      <rPr>
        <sz val="8"/>
        <rFont val="Arial"/>
        <family val="2"/>
      </rPr>
      <t xml:space="preserve"> referência Melting ou equivalente, modelo Mult Vortex Parede + Mult UV,dimensões 1850 x 1200 mm, vazão de exaustão 4.000 m³/h, perda de carga 35 mmCA, material aço inox escovado, com cartuchos, luminárias soquete GU10, Mult UV geradorde ozônio UV 90 Watts, peso 84  kg, 220V - bifásico + terra + interruptor liga-desliga(prever infra de elétrica).</t>
    </r>
  </si>
  <si>
    <t>1.2.9</t>
  </si>
  <si>
    <r>
      <t xml:space="preserve">Coifa </t>
    </r>
    <r>
      <rPr>
        <b/>
        <sz val="8"/>
        <rFont val="Arial"/>
        <family val="2"/>
      </rPr>
      <t>CFF-09</t>
    </r>
    <r>
      <rPr>
        <sz val="8"/>
        <rFont val="Arial"/>
        <family val="2"/>
      </rPr>
      <t xml:space="preserve"> referência Melting ou equivalente, modelo MULT NPL, dimensões 2350x 1100 mm, vazão de exaustão 4.700 m³/h, perda de carga 15 mmCA, material aço inoxescovado, com filtros, luminárias, peso 208 kg + interruptor (prever infra de elétrica).</t>
    </r>
  </si>
  <si>
    <t>1.2.10</t>
  </si>
  <si>
    <r>
      <t xml:space="preserve">Coifa </t>
    </r>
    <r>
      <rPr>
        <b/>
        <sz val="8"/>
        <rFont val="Arial"/>
        <family val="2"/>
      </rPr>
      <t>CFF-10</t>
    </r>
    <r>
      <rPr>
        <sz val="8"/>
        <rFont val="Arial"/>
        <family val="2"/>
      </rPr>
      <t xml:space="preserve"> referência Melting ou equivalente, modelo MULT NPL, dimensões 1950x 1500 mm, vazão de exaustão 5.300 m³/h, perda de carga 15 mmCA, material aço inoxescovado, com filtros, luminárias, peso 235 kg + interruptor (prever infra de elétrica).</t>
    </r>
  </si>
  <si>
    <t>1.2.11</t>
  </si>
  <si>
    <r>
      <t xml:space="preserve">Coifa </t>
    </r>
    <r>
      <rPr>
        <b/>
        <sz val="8"/>
        <rFont val="Arial"/>
        <family val="2"/>
      </rPr>
      <t>CFF-11</t>
    </r>
    <r>
      <rPr>
        <sz val="8"/>
        <rFont val="Arial"/>
        <family val="2"/>
      </rPr>
      <t xml:space="preserve"> referência Melting ou equivalente, modelo CONVP/CONVI, dimensões1050 x 1050 mm, vazão de exaustão 2.000 m³/h, perda de carga 5 mmCA, material açoinox escovado, peso 88 kg.</t>
    </r>
  </si>
  <si>
    <t>1.2.12</t>
  </si>
  <si>
    <r>
      <t xml:space="preserve">Coifas </t>
    </r>
    <r>
      <rPr>
        <b/>
        <sz val="8"/>
        <rFont val="Arial"/>
        <family val="2"/>
      </rPr>
      <t>CFF-12 e CFF-13</t>
    </r>
    <r>
      <rPr>
        <sz val="8"/>
        <rFont val="Arial"/>
        <family val="2"/>
      </rPr>
      <t xml:space="preserve"> referência Melting ou equivalente, modelo CONVP/CONVI dimensões 1100 x 400 mm, vazão de exaustão 800 m³/h, perda de carga 5 mmCA, material aço inox escovado, peso 36 kg.</t>
    </r>
  </si>
  <si>
    <t>1.3</t>
  </si>
  <si>
    <t>PAINEL + FILTROS DE AR</t>
  </si>
  <si>
    <t>1.3.1</t>
  </si>
  <si>
    <t>Painel porta filtros para dupla filtragem 1830 x 1830 mm, fabricado em chapa de açogalvanizado, módulo de 4x3 (12 filtros) para vazão de ar de 28.800 m³/h, peso 48 kg,Filtros G-4 + M-5, perda inicial 60PA, perda final 250 PA.</t>
  </si>
  <si>
    <t>1.3.2</t>
  </si>
  <si>
    <t>Painel porta filtros para dupla filtragem 1220 x 1220 mm, fabricado em chapa de açogalvanizado, módulo de 2x2 (4 filtros) para vazão de ar de 12.800 m³/h, peso 16 kg,Filtros G-4 + M-5, perda inicial 60PA, perda final 250 PA.</t>
  </si>
  <si>
    <t>1.4</t>
  </si>
  <si>
    <t>DAMPER + PORTAS DE INSPEÇÃO</t>
  </si>
  <si>
    <t>1.4.1</t>
  </si>
  <si>
    <t>Damper Corta Fogo 80x80 cm tipo FKA-TI-BR60, disparo por fusível 72ºC Trox ou equivalente.</t>
  </si>
  <si>
    <t>1.4.2</t>
  </si>
  <si>
    <t>Damper Corta Fogo 90x90 cm tipo FKA-TI-BR60, disparo por fusível 72ºC Trox ou equivalente.</t>
  </si>
  <si>
    <t>1.4.3</t>
  </si>
  <si>
    <t>Damper de regulagem de ar 90 x 20 cm em chapa galvanizada pintada tipo JN ouequivalente para coifas CFF-1A, CFF-1B e CFF-10.</t>
  </si>
  <si>
    <t>1.4.4</t>
  </si>
  <si>
    <t>Damper de regulagem de ar 70 x 20 cm em chapa galvanizada pintada tipo JN ouequivalente para coifas CFF-2A, CFF-2B.</t>
  </si>
  <si>
    <t>1.4.5</t>
  </si>
  <si>
    <t>Damper de regulagem de ar 40 x 25 cm em chapa galvanizada pintada tipo JN ouequivalente para coifa CFF-04.</t>
  </si>
  <si>
    <t>1.4.6</t>
  </si>
  <si>
    <t>Damper de regulagem de ar 80 x 20 cm em chapa galvanizada pintada tipo JN ouequivalente para coifas CFF-07, CFF-09.</t>
  </si>
  <si>
    <t>1.4.7</t>
  </si>
  <si>
    <t>Damper de regulagem de ar Ø26 cm em chapa galvanizada pintada com fixação tipo borboleta para coifa CFF-05.</t>
  </si>
  <si>
    <t>1.4.8</t>
  </si>
  <si>
    <t>Damper de regulagem de ar Ø29 cm em chapa galvanizada pintada com fixação tipoborboleta para coifas CFF-12 e CFF-13.</t>
  </si>
  <si>
    <t>1.4.9</t>
  </si>
  <si>
    <t>Damper de regulagem de ar Ø38 cm em chapa galvanizada pintada com fixação tipoborboleta para coifas CFF-03.</t>
  </si>
  <si>
    <t>1.4.10</t>
  </si>
  <si>
    <t>Damper de regulagem de ar Ø42 cm em chapa galvanizada pintada com fixação tipo borboleta para coifas CFF-08.</t>
  </si>
  <si>
    <t>1.4.11</t>
  </si>
  <si>
    <t>Porta de inspeção 60x15 do mesmo material do duto, providas de juntasde vedação estanque com colarinho soldado no duto com flange de</t>
  </si>
  <si>
    <t>1.4.12</t>
  </si>
  <si>
    <t>Porta de inspeção 60x30 do mesmo material do duto, providas de juntas de vedação estanque com colarinho soldado no duto com flange defixação com parafusos.</t>
  </si>
  <si>
    <t>1.5</t>
  </si>
  <si>
    <t>DUTOS E ACESSÓRIOS POR EXAUSTOR E VENTILADOR</t>
  </si>
  <si>
    <t>1.5.1</t>
  </si>
  <si>
    <r>
      <rPr>
        <b/>
        <sz val="8"/>
        <rFont val="Arial"/>
        <family val="2"/>
      </rPr>
      <t>Dutos e acessórios do Exaustor VEC-01</t>
    </r>
    <r>
      <rPr>
        <sz val="8"/>
        <rFont val="Arial"/>
        <family val="2"/>
      </rPr>
      <t xml:space="preserve">
Rede de duto de exaustão em chapa de aço carbono com mínimo de 1,37 mm deespessura (nº 16 MSG) com conexões flangeadas soldadas com juntas de vedaçãoestanque e com material não combustível, devem receber pintura de acabamentoresistentes à temperatura, na cor a ser escolhida pelo cliente.Amortecedores de mola: 4 peças para carga de 390 kg total</t>
    </r>
  </si>
  <si>
    <t>kg</t>
  </si>
  <si>
    <t>1.5.2</t>
  </si>
  <si>
    <r>
      <rPr>
        <b/>
        <sz val="8"/>
        <rFont val="Arial"/>
        <family val="2"/>
      </rPr>
      <t>Dutos e acessórios do Exaustor VEC-02</t>
    </r>
    <r>
      <rPr>
        <sz val="8"/>
        <rFont val="Arial"/>
        <family val="2"/>
      </rPr>
      <t xml:space="preserve">
Rede de duto de exaustão em chapa de aço carbono com mínimo de 1,37 mm deespessura (nº 16 MSG) com conexões flangeadas soldadas com juntas de vedaçãoestanque e com material não combustível, devem receber pintura de acabamentoresistentes à temperatura, na cor a ser escolhida pelo cliente.Amortecedores de mola: 4 peças para carga de 310 kg total</t>
    </r>
  </si>
  <si>
    <t>1.5.3</t>
  </si>
  <si>
    <r>
      <rPr>
        <b/>
        <sz val="8"/>
        <rFont val="Arial"/>
        <family val="2"/>
      </rPr>
      <t>Dutos e acessórios do Exaustor VEC-03</t>
    </r>
    <r>
      <rPr>
        <sz val="8"/>
        <rFont val="Arial"/>
        <family val="2"/>
      </rPr>
      <t xml:space="preserve">
Rede de duto de exaustão em chapa de aço galvanizado com mínimo de 0,7 mm deespessura (nº 24 MSG) com conexões flangeadas com juntas de vedação estanque e com material não combustível, devem receber pintura de acabamento resistentes à temperatura, na cor a ser escolhida pelo cliente.</t>
    </r>
  </si>
  <si>
    <t>1.5.4</t>
  </si>
  <si>
    <r>
      <rPr>
        <b/>
        <sz val="8"/>
        <rFont val="Arial"/>
        <family val="2"/>
      </rPr>
      <t>Dutos e acessórios do Exaustor VEC-04</t>
    </r>
    <r>
      <rPr>
        <sz val="8"/>
        <rFont val="Arial"/>
        <family val="2"/>
      </rPr>
      <t xml:space="preserve">
Rede de duto de exaustão em chapa de aço galvanizado com mínimo de 0,7 mm deespessura (nº 24 MSG) com conexões flangeadas com juntas de vedação estanque e com material não combustível, devem receber pintura de acabamento resistentes à temperatura, na cor a ser escolhida pelo cliente.</t>
    </r>
  </si>
  <si>
    <t>1.5.5</t>
  </si>
  <si>
    <r>
      <rPr>
        <b/>
        <sz val="8"/>
        <rFont val="Arial"/>
        <family val="2"/>
      </rPr>
      <t>Dutos e acessórios do Exaustor VEC-05</t>
    </r>
    <r>
      <rPr>
        <sz val="8"/>
        <rFont val="Arial"/>
        <family val="2"/>
      </rPr>
      <t xml:space="preserve">
Rede de duto de exaustão em chapa de aço galvanizado com mínimo de 0,7 mm deespessura (nº 24 MSG) com conexões flangeadas com juntas de vedação estanque e com material não combustível, devem receber pintura de acabamento resistentes à temperatura, na cor a ser escolhida pelo cliente.</t>
    </r>
  </si>
  <si>
    <t>1.5.6</t>
  </si>
  <si>
    <t>Dutos e acessórios do Exaustor VEC-06 . O duto de exaustão até a descarga até o forro deverão ser pintados.</t>
  </si>
  <si>
    <t>vb</t>
  </si>
  <si>
    <t>1.5.7</t>
  </si>
  <si>
    <r>
      <rPr>
        <b/>
        <sz val="8"/>
        <rFont val="Arial"/>
        <family val="2"/>
      </rPr>
      <t>Dutos e acessórios do Exaustor VEC-07</t>
    </r>
    <r>
      <rPr>
        <sz val="8"/>
        <rFont val="Arial"/>
        <family val="2"/>
      </rPr>
      <t xml:space="preserve">
Rede de duto de exaustão em chapa de aço carbono com mínimo de 1,37 mm deespessura (nº 16 MSG) com conexões flangeadas soldadas com juntas de vedaçãoestanque e com material não combustível, devem receber pintura de acabamentoresistentes à temperatura, na cor a ser escolhida pelo cliente.Amortecedores de mola: 4 peças para carga de 380 kg total</t>
    </r>
  </si>
  <si>
    <t>1.5.8</t>
  </si>
  <si>
    <r>
      <rPr>
        <b/>
        <sz val="8"/>
        <rFont val="Arial"/>
        <family val="2"/>
      </rPr>
      <t>Dutos e acessórios do Exaustor VEC-08</t>
    </r>
    <r>
      <rPr>
        <sz val="8"/>
        <rFont val="Arial"/>
        <family val="2"/>
      </rPr>
      <t xml:space="preserve">
 Rede de duto de exaustão em chapa de aço galvanizado com mínimo de 0,7 mm deespessura (nº 24 MSG) com conexões flangeadas com juntas de vedação estanque e com material não combustível, devem receber pintura de acabamento resistentes à temperatura, na cor a ser escolhida pelo cliente.</t>
    </r>
  </si>
  <si>
    <t>1.5.9</t>
  </si>
  <si>
    <r>
      <rPr>
        <b/>
        <sz val="8"/>
        <rFont val="Arial"/>
        <family val="2"/>
      </rPr>
      <t>Dutos e acessórios de Ventilação - VET-01, VET-02, VET-03 e VET-04</t>
    </r>
    <r>
      <rPr>
        <sz val="8"/>
        <rFont val="Arial"/>
        <family val="2"/>
      </rPr>
      <t xml:space="preserve">
Rede de duto de exaustão em chapa de aço galvanizado com mínimo de 0,7 mm deespessura (nº 24 MSG) com conexões flangeadas com juntas de vedação estanque e com material não combustível, devem receber pintura de acabamento resistentes à temperatura, na cor a ser escolhida pelo cliente.Amortecedores de mola: 4 peças para carga de 260 kg total p/cada ventilador</t>
    </r>
  </si>
  <si>
    <t>1.5.10</t>
  </si>
  <si>
    <t>Difusor de longo alcance tipo Jet Nozzle modelo DJN 18 Tropical ou equivalente, comangulo de rotação de 38º, abertura para duto de 486 mm - vazão de ar 1.895 m³/h com10 m/s de velocidade.</t>
  </si>
  <si>
    <t>1.5.11</t>
  </si>
  <si>
    <t>Chapéu de descarga de ar de exaustão tipo vertical linha pesada para dutos Ø 45 e Ø 60 cm.</t>
  </si>
  <si>
    <t>1.6</t>
  </si>
  <si>
    <t>TUBULAÇÕES FRIGORÍGENAS E ACESSÓRIOS</t>
  </si>
  <si>
    <t>1.6.1</t>
  </si>
  <si>
    <t xml:space="preserve">Tubulação de cobre - Ø 1/2" mm espessura de 0,8 mm </t>
  </si>
  <si>
    <t>m</t>
  </si>
  <si>
    <t>1.6.2</t>
  </si>
  <si>
    <t xml:space="preserve">Tubulação de cobre - Ø5/8" mm espessura de 1,0 mm </t>
  </si>
  <si>
    <t>1.6.3</t>
  </si>
  <si>
    <t xml:space="preserve">Tubulação de cobre - Ø 1.1/8" mm espessura de 1,0 mm </t>
  </si>
  <si>
    <t>1.6.4</t>
  </si>
  <si>
    <t xml:space="preserve">Tubo espuma elastomérica espessura 13mm  p/ tubo de cobre Ø1/2"  </t>
  </si>
  <si>
    <t>1.6.5</t>
  </si>
  <si>
    <t xml:space="preserve">Tubo espuma elastomérica espessura 13mm  p/ tubo de cobre Ø 5/8" </t>
  </si>
  <si>
    <t>1.6.6</t>
  </si>
  <si>
    <t>Tubo espuma elastomérica espessura 32mm  p/ tubo de cobre Ø 1.1/8"</t>
  </si>
  <si>
    <t>1.6.7</t>
  </si>
  <si>
    <t>Refrigerante R-134A</t>
  </si>
  <si>
    <t>1.6.8</t>
  </si>
  <si>
    <t>Carga de óleo</t>
  </si>
  <si>
    <t>1.6.9</t>
  </si>
  <si>
    <t>Válvula de expansão e solenóide.</t>
  </si>
  <si>
    <t>1.6.10</t>
  </si>
  <si>
    <t>Filtros na linha de sucção e líquido.</t>
  </si>
  <si>
    <t>1.6.11</t>
  </si>
  <si>
    <t>Válvulas de serviço.</t>
  </si>
  <si>
    <t>1.6.12</t>
  </si>
  <si>
    <t>Evacuação e carga de gás refrigerante R134a.</t>
  </si>
  <si>
    <t>2.</t>
  </si>
  <si>
    <t>INSTALAÇÕES ELÉTRICAS</t>
  </si>
  <si>
    <t>2.1</t>
  </si>
  <si>
    <r>
      <t xml:space="preserve">Quadro de força QF-01 p/os exaustores </t>
    </r>
    <r>
      <rPr>
        <b/>
        <sz val="8"/>
        <rFont val="Arial"/>
        <family val="2"/>
      </rPr>
      <t>VEC-01,02,03,06,07,08</t>
    </r>
    <r>
      <rPr>
        <sz val="8"/>
        <rFont val="Arial"/>
        <family val="2"/>
      </rPr>
      <t>, condensadoras UC-0102,03,07, ventiladores VET-01 a VET-04 e unidades evaporadoras UE-01, 02, 03, 07 com comando local e remoto para os exaustores e  ventiladores</t>
    </r>
  </si>
  <si>
    <t>2.2</t>
  </si>
  <si>
    <r>
      <t xml:space="preserve">Quadro de força de comando e sinalização </t>
    </r>
    <r>
      <rPr>
        <b/>
        <sz val="8"/>
        <rFont val="Arial"/>
        <family val="2"/>
      </rPr>
      <t>QF-02</t>
    </r>
    <r>
      <rPr>
        <sz val="8"/>
        <rFont val="Arial"/>
        <family val="2"/>
      </rPr>
      <t xml:space="preserve"> p/os exaustores VEC-04,05, conden-sadoras UC-04, 05, 06 e evaporadoras UE-04,05,06 com comando local e remoto</t>
    </r>
  </si>
  <si>
    <t>2.3</t>
  </si>
  <si>
    <r>
      <t xml:space="preserve">Quadro de comando e sinalização </t>
    </r>
    <r>
      <rPr>
        <b/>
        <sz val="8"/>
        <rFont val="Arial"/>
        <family val="2"/>
      </rPr>
      <t>QCR-01</t>
    </r>
    <r>
      <rPr>
        <sz val="8"/>
        <rFont val="Arial"/>
        <family val="2"/>
      </rPr>
      <t xml:space="preserve"> para os ventiladores VET-01 a VET-04</t>
    </r>
  </si>
  <si>
    <t>2.4</t>
  </si>
  <si>
    <r>
      <t xml:space="preserve">PC </t>
    </r>
    <r>
      <rPr>
        <b/>
        <sz val="8"/>
        <rFont val="Arial"/>
        <family val="2"/>
      </rPr>
      <t>UE-01 a 07</t>
    </r>
    <r>
      <rPr>
        <sz val="8"/>
        <rFont val="Arial"/>
        <family val="2"/>
      </rPr>
      <t xml:space="preserve"> - Painel de controle com display de temperatura das unidades de climatização.</t>
    </r>
  </si>
  <si>
    <t>2.5</t>
  </si>
  <si>
    <t>Todas as interligações elétricas de força e comando dos equipamentos</t>
  </si>
  <si>
    <t>3.</t>
  </si>
  <si>
    <t>DIVERSOS</t>
  </si>
  <si>
    <t>3.1</t>
  </si>
  <si>
    <t xml:space="preserve">Forro de gesso (espessura 20 mm) na casa de máquinas do mezanino </t>
  </si>
  <si>
    <t>m²</t>
  </si>
  <si>
    <t>3.2</t>
  </si>
  <si>
    <t xml:space="preserve">Fechamento vertical aproveitando a estrutura existente retirando a tela antes da colocação da chapa galvanizada # 18 pintada </t>
  </si>
  <si>
    <t>3.3</t>
  </si>
  <si>
    <t xml:space="preserve">Estrutura para suportação do forro e paredes de drywall.Fechamento vertical sobre mureta em drywall (espessura de 150 mm) </t>
  </si>
  <si>
    <t>3.4</t>
  </si>
  <si>
    <t>Porta dupla metálica de 70x70x210 cm</t>
  </si>
  <si>
    <t>3.5</t>
  </si>
  <si>
    <t>Bases para os novos exaustores e ventiladores</t>
  </si>
  <si>
    <t>3.6</t>
  </si>
  <si>
    <t>Pintura do piso da casa de máquinas dos exaustores e ventiladores.</t>
  </si>
  <si>
    <t>3.7</t>
  </si>
  <si>
    <t>Pintura das paredes drywall.</t>
  </si>
  <si>
    <t>3.8</t>
  </si>
  <si>
    <t>Furações nas paredes drywall para instalação dos difusores e dutos.</t>
  </si>
  <si>
    <t>3.9</t>
  </si>
  <si>
    <t xml:space="preserve">Pintura dos dutos aparentes existentes e novos (cor deteminada pelo Senac) </t>
  </si>
  <si>
    <t>3.10</t>
  </si>
  <si>
    <t xml:space="preserve">Desmontagem do forrovid da casa de máquinas dos exaustores </t>
  </si>
  <si>
    <t>3.11</t>
  </si>
  <si>
    <t>Furos para passagens de eletrodutos em geral dentro da casa de máq.</t>
  </si>
  <si>
    <t>3.12</t>
  </si>
  <si>
    <t xml:space="preserve">Tirantes para suportes de dutos e vigas metálicas auxiliares para coifas </t>
  </si>
  <si>
    <t>3.13</t>
  </si>
  <si>
    <t>Desmontagem de exaustores a serem substituídos (VEC-01,02,04,07).</t>
  </si>
  <si>
    <t>3.14</t>
  </si>
  <si>
    <t>Desmontagem de coifas e rede de dutos (CFF-01,02,03,05,06,07,12).</t>
  </si>
  <si>
    <t>3.15</t>
  </si>
  <si>
    <t>Estrutura metálica para 2 (duas) condensadoras UC-01 e UC-02 de cliamtização</t>
  </si>
  <si>
    <t>3.16</t>
  </si>
  <si>
    <t>3.17</t>
  </si>
  <si>
    <t>Tubo de pvc marrom Ø1" para drenos com acessórios para sete evaporadoras</t>
  </si>
  <si>
    <t>3.18</t>
  </si>
  <si>
    <t>3.19</t>
  </si>
  <si>
    <t>Suportes completos para os equipamentos, redes frigorígenas, rede de dutos, redeselétricas, coifas, drenos e suportes metálicos p/ as condensadoras de refrigeração .</t>
  </si>
  <si>
    <t>3.20</t>
  </si>
  <si>
    <t>Projeto executivo</t>
  </si>
  <si>
    <t>3.21</t>
  </si>
  <si>
    <t>Engenharia e desenhos As Built.</t>
  </si>
  <si>
    <t>3.22</t>
  </si>
  <si>
    <t>Testes, regulagens e balanceamento de vazões de ar.</t>
  </si>
  <si>
    <t>3.23</t>
  </si>
  <si>
    <t>Transportes horizontais e verticais, andaimes, etc.</t>
  </si>
  <si>
    <t>3.24</t>
  </si>
  <si>
    <t>Manual de operação e manutenção</t>
  </si>
  <si>
    <t>3.25</t>
  </si>
  <si>
    <t>Treinamento de pessoal para operar o sistema</t>
  </si>
  <si>
    <t>Seguro garantia ou carta fiança ( contratual, valor assegurado 10% do valor do contrato )</t>
  </si>
  <si>
    <t>gl</t>
  </si>
  <si>
    <t>Seguro de risco de engenharia - ramo ( riscos de engenharia ), modalidade obras civis em construção e instalação e montagem, pelo prazo de vigência da obra ( valor assegurado 100% do valor do contrato ).</t>
  </si>
  <si>
    <t>Manutenção preventiva e corretiva para dois anos de assistência, tendo como início a conclusão dos serviços de instalações do sistema.</t>
  </si>
  <si>
    <t>Mês</t>
  </si>
  <si>
    <t>3.26</t>
  </si>
  <si>
    <t>3.27</t>
  </si>
  <si>
    <t>3.28</t>
  </si>
  <si>
    <r>
      <t xml:space="preserve">Mudança de direção da descarga de ar em 180º de 3 (três) unidades de refrigeraçãoexistentes com interligações de tubulações e elétrica </t>
    </r>
    <r>
      <rPr>
        <b/>
        <sz val="8"/>
        <color rgb="FFFF0000"/>
        <rFont val="Arial"/>
        <family val="2"/>
      </rPr>
      <t>e Mudança/Desmontagem de duas condensadoras split que estão localizadas na casa de máquinas (verificar melhor local para instalação).</t>
    </r>
  </si>
  <si>
    <t>PLANILHA ORÇAMENTO - Rev.02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</si>
</sst>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name val="Aptos Narrow"/>
      <family val="2"/>
      <scheme val="minor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14" fontId="5" fillId="0" borderId="5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2" fontId="5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vertical="top"/>
    </xf>
    <xf numFmtId="43" fontId="4" fillId="3" borderId="13" xfId="1" applyFont="1" applyFill="1" applyBorder="1" applyAlignment="1">
      <alignment vertical="top"/>
    </xf>
    <xf numFmtId="43" fontId="4" fillId="3" borderId="15" xfId="1" applyFont="1" applyFill="1" applyBorder="1" applyAlignment="1">
      <alignment vertical="top"/>
    </xf>
    <xf numFmtId="43" fontId="4" fillId="0" borderId="0" xfId="0" applyNumberFormat="1" applyFont="1" applyAlignment="1">
      <alignment vertical="top"/>
    </xf>
    <xf numFmtId="0" fontId="4" fillId="0" borderId="13" xfId="1" applyNumberFormat="1" applyFont="1" applyBorder="1" applyAlignment="1">
      <alignment vertical="top"/>
    </xf>
    <xf numFmtId="43" fontId="4" fillId="0" borderId="13" xfId="1" applyFont="1" applyBorder="1" applyAlignment="1">
      <alignment vertical="top"/>
    </xf>
    <xf numFmtId="43" fontId="4" fillId="0" borderId="14" xfId="1" applyFont="1" applyBorder="1" applyAlignment="1">
      <alignment vertical="top"/>
    </xf>
    <xf numFmtId="0" fontId="9" fillId="4" borderId="12" xfId="0" applyFont="1" applyFill="1" applyBorder="1" applyAlignment="1">
      <alignment vertical="top"/>
    </xf>
    <xf numFmtId="0" fontId="9" fillId="4" borderId="13" xfId="0" applyFont="1" applyFill="1" applyBorder="1" applyAlignment="1">
      <alignment vertical="top" wrapText="1"/>
    </xf>
    <xf numFmtId="0" fontId="9" fillId="4" borderId="13" xfId="1" applyNumberFormat="1" applyFont="1" applyFill="1" applyBorder="1" applyAlignment="1">
      <alignment vertical="top"/>
    </xf>
    <xf numFmtId="43" fontId="9" fillId="4" borderId="13" xfId="1" applyFont="1" applyFill="1" applyBorder="1" applyAlignment="1">
      <alignment vertical="top"/>
    </xf>
    <xf numFmtId="43" fontId="9" fillId="4" borderId="15" xfId="1" applyFont="1" applyFill="1" applyBorder="1" applyAlignment="1">
      <alignment vertical="top"/>
    </xf>
    <xf numFmtId="0" fontId="4" fillId="5" borderId="12" xfId="0" applyFont="1" applyFill="1" applyBorder="1" applyAlignment="1">
      <alignment vertical="top"/>
    </xf>
    <xf numFmtId="0" fontId="4" fillId="5" borderId="13" xfId="0" applyFont="1" applyFill="1" applyBorder="1" applyAlignment="1">
      <alignment vertical="top" wrapText="1"/>
    </xf>
    <xf numFmtId="0" fontId="4" fillId="5" borderId="13" xfId="1" applyNumberFormat="1" applyFont="1" applyFill="1" applyBorder="1" applyAlignment="1">
      <alignment vertical="top"/>
    </xf>
    <xf numFmtId="43" fontId="4" fillId="5" borderId="13" xfId="1" applyFont="1" applyFill="1" applyBorder="1" applyAlignment="1">
      <alignment vertical="top"/>
    </xf>
    <xf numFmtId="43" fontId="4" fillId="5" borderId="15" xfId="1" applyFont="1" applyFill="1" applyBorder="1" applyAlignment="1">
      <alignment vertical="top"/>
    </xf>
    <xf numFmtId="43" fontId="2" fillId="0" borderId="13" xfId="1" applyFont="1" applyBorder="1" applyAlignment="1">
      <alignment vertical="top"/>
    </xf>
    <xf numFmtId="43" fontId="4" fillId="0" borderId="15" xfId="1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top" wrapText="1"/>
    </xf>
    <xf numFmtId="43" fontId="10" fillId="0" borderId="13" xfId="1" applyFont="1" applyBorder="1" applyAlignment="1">
      <alignment vertical="top" wrapText="1"/>
    </xf>
    <xf numFmtId="43" fontId="2" fillId="0" borderId="15" xfId="1" applyFont="1" applyBorder="1" applyAlignment="1">
      <alignment vertical="top"/>
    </xf>
    <xf numFmtId="43" fontId="4" fillId="0" borderId="0" xfId="1" applyFont="1" applyAlignment="1">
      <alignment vertical="top"/>
    </xf>
    <xf numFmtId="0" fontId="11" fillId="0" borderId="1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43" fontId="11" fillId="0" borderId="13" xfId="1" applyFont="1" applyBorder="1" applyAlignment="1">
      <alignment vertical="top" shrinkToFit="1"/>
    </xf>
    <xf numFmtId="0" fontId="9" fillId="0" borderId="12" xfId="0" applyFont="1" applyBorder="1" applyAlignment="1">
      <alignment vertical="top"/>
    </xf>
    <xf numFmtId="0" fontId="9" fillId="0" borderId="13" xfId="0" applyFont="1" applyBorder="1" applyAlignment="1">
      <alignment vertical="top" wrapText="1"/>
    </xf>
    <xf numFmtId="0" fontId="9" fillId="0" borderId="13" xfId="1" applyNumberFormat="1" applyFont="1" applyFill="1" applyBorder="1" applyAlignment="1">
      <alignment vertical="top"/>
    </xf>
    <xf numFmtId="43" fontId="9" fillId="0" borderId="13" xfId="1" applyFont="1" applyFill="1" applyBorder="1" applyAlignment="1">
      <alignment vertical="top"/>
    </xf>
    <xf numFmtId="43" fontId="9" fillId="0" borderId="15" xfId="1" applyFont="1" applyFill="1" applyBorder="1" applyAlignment="1">
      <alignment vertical="top"/>
    </xf>
    <xf numFmtId="0" fontId="4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0" fontId="9" fillId="4" borderId="13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vertical="top" wrapText="1"/>
    </xf>
    <xf numFmtId="43" fontId="2" fillId="0" borderId="0" xfId="0" applyNumberFormat="1" applyFont="1" applyAlignment="1">
      <alignment vertical="top"/>
    </xf>
    <xf numFmtId="43" fontId="2" fillId="0" borderId="0" xfId="1" applyFont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43" fontId="2" fillId="0" borderId="17" xfId="1" applyFont="1" applyFill="1" applyBorder="1" applyAlignment="1" applyProtection="1">
      <alignment vertical="top" wrapText="1"/>
    </xf>
    <xf numFmtId="43" fontId="2" fillId="0" borderId="17" xfId="1" quotePrefix="1" applyFont="1" applyFill="1" applyBorder="1" applyAlignment="1" applyProtection="1">
      <alignment vertical="top"/>
      <protection locked="0"/>
    </xf>
    <xf numFmtId="43" fontId="2" fillId="0" borderId="17" xfId="1" applyFont="1" applyBorder="1" applyAlignment="1">
      <alignment vertical="top"/>
    </xf>
    <xf numFmtId="43" fontId="2" fillId="0" borderId="18" xfId="1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43" fontId="2" fillId="0" borderId="19" xfId="1" applyFont="1" applyBorder="1" applyAlignment="1">
      <alignment vertical="top"/>
    </xf>
    <xf numFmtId="43" fontId="2" fillId="0" borderId="13" xfId="1" applyFont="1" applyFill="1" applyBorder="1" applyAlignment="1" applyProtection="1">
      <alignment vertical="top" wrapText="1"/>
    </xf>
    <xf numFmtId="43" fontId="2" fillId="0" borderId="19" xfId="1" applyFont="1" applyFill="1" applyBorder="1" applyAlignment="1" applyProtection="1">
      <alignment vertical="top" wrapText="1"/>
    </xf>
    <xf numFmtId="0" fontId="4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7" xfId="0" applyFont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199737</xdr:colOff>
      <xdr:row>1</xdr:row>
      <xdr:rowOff>42142</xdr:rowOff>
    </xdr:from>
    <xdr:to>
      <xdr:col>2</xdr:col>
      <xdr:colOff>8659</xdr:colOff>
      <xdr:row>2</xdr:row>
      <xdr:rowOff>251078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B6D4E06-E772-4568-854C-1537D64D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212" y="89767"/>
          <a:ext cx="589972" cy="399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53CB-E9CB-41F2-B94D-3B95253F39CB}">
  <sheetPr>
    <pageSetUpPr fitToPage="1"/>
  </sheetPr>
  <dimension ref="A1:N137"/>
  <sheetViews>
    <sheetView showGridLines="0" tabSelected="1" zoomScale="110" zoomScaleNormal="110" zoomScaleSheetLayoutView="120" workbookViewId="0">
      <pane xSplit="5" ySplit="10" topLeftCell="F113" activePane="bottomRight" state="frozen"/>
      <selection pane="topRight" activeCell="F1" sqref="F1"/>
      <selection pane="bottomLeft" activeCell="A11" sqref="A11"/>
      <selection pane="bottomRight" activeCell="G115" sqref="G115"/>
    </sheetView>
  </sheetViews>
  <sheetFormatPr defaultRowHeight="11.25" x14ac:dyDescent="0.25"/>
  <cols>
    <col min="1" max="1" width="5.5703125" style="1" customWidth="1"/>
    <col min="2" max="2" width="11.7109375" style="1" customWidth="1"/>
    <col min="3" max="3" width="63.42578125" style="80" customWidth="1"/>
    <col min="4" max="4" width="6.140625" style="80" customWidth="1"/>
    <col min="5" max="5" width="9.28515625" style="1" customWidth="1"/>
    <col min="6" max="6" width="10.5703125" style="1" customWidth="1"/>
    <col min="7" max="7" width="14.42578125" style="1" customWidth="1"/>
    <col min="8" max="8" width="14.140625" style="1" customWidth="1"/>
    <col min="9" max="9" width="12.140625" style="1" customWidth="1"/>
    <col min="10" max="10" width="13.140625" style="1" customWidth="1"/>
    <col min="11" max="11" width="2.28515625" style="1" customWidth="1"/>
    <col min="12" max="12" width="12.5703125" style="1" customWidth="1"/>
    <col min="13" max="13" width="20.5703125" style="1" customWidth="1"/>
    <col min="14" max="15" width="10" style="1" bestFit="1" customWidth="1"/>
    <col min="16" max="16" width="10" style="1" customWidth="1"/>
    <col min="17" max="17" width="10.85546875" style="1" bestFit="1" customWidth="1"/>
    <col min="18" max="22" width="9.140625" style="1"/>
    <col min="23" max="23" width="10.7109375" style="1" bestFit="1" customWidth="1"/>
    <col min="24" max="24" width="12.5703125" style="1" bestFit="1" customWidth="1"/>
    <col min="25" max="16384" width="9.140625" style="1"/>
  </cols>
  <sheetData>
    <row r="1" spans="1:14" ht="3.75" customHeight="1" x14ac:dyDescent="0.25">
      <c r="B1" s="2"/>
      <c r="C1" s="3"/>
      <c r="D1" s="3"/>
      <c r="E1" s="4"/>
      <c r="F1" s="4"/>
      <c r="G1" s="4"/>
      <c r="H1" s="4"/>
      <c r="I1" s="4"/>
      <c r="J1" s="5"/>
    </row>
    <row r="2" spans="1:14" ht="15" customHeight="1" x14ac:dyDescent="0.25">
      <c r="B2" s="6"/>
      <c r="C2" s="89" t="s">
        <v>0</v>
      </c>
      <c r="D2" s="7"/>
      <c r="F2" s="91" t="s">
        <v>233</v>
      </c>
      <c r="G2" s="91"/>
      <c r="H2" s="91"/>
      <c r="I2" s="8" t="s">
        <v>1</v>
      </c>
      <c r="J2" s="9"/>
      <c r="L2" s="10"/>
    </row>
    <row r="3" spans="1:14" ht="22.5" customHeight="1" x14ac:dyDescent="0.25">
      <c r="B3" s="6"/>
      <c r="C3" s="89"/>
      <c r="D3" s="7"/>
      <c r="E3" s="11" t="s">
        <v>2</v>
      </c>
      <c r="F3" s="92" t="s">
        <v>3</v>
      </c>
      <c r="G3" s="92"/>
      <c r="H3" s="92"/>
      <c r="I3" s="12" t="s">
        <v>4</v>
      </c>
      <c r="J3" s="13"/>
    </row>
    <row r="4" spans="1:14" ht="20.25" customHeight="1" x14ac:dyDescent="0.25">
      <c r="B4" s="6"/>
      <c r="C4" s="89"/>
      <c r="D4" s="7"/>
      <c r="E4" s="11" t="s">
        <v>5</v>
      </c>
      <c r="F4" s="93" t="s">
        <v>6</v>
      </c>
      <c r="G4" s="93"/>
      <c r="H4" s="93"/>
      <c r="I4" s="12" t="s">
        <v>7</v>
      </c>
      <c r="J4" s="13"/>
      <c r="L4" s="14"/>
    </row>
    <row r="5" spans="1:14" ht="15.75" customHeight="1" x14ac:dyDescent="0.25">
      <c r="B5" s="15"/>
      <c r="C5" s="90"/>
      <c r="D5" s="16"/>
      <c r="E5" s="17" t="s">
        <v>8</v>
      </c>
      <c r="F5" s="94"/>
      <c r="G5" s="94"/>
      <c r="H5" s="94"/>
      <c r="I5" s="18"/>
      <c r="J5" s="19"/>
      <c r="L5" s="20"/>
    </row>
    <row r="6" spans="1:14" s="20" customFormat="1" x14ac:dyDescent="0.25">
      <c r="B6" s="21" t="s">
        <v>9</v>
      </c>
      <c r="C6" s="22" t="s">
        <v>10</v>
      </c>
      <c r="D6" s="23" t="s">
        <v>11</v>
      </c>
      <c r="E6" s="24" t="s">
        <v>12</v>
      </c>
      <c r="F6" s="24" t="s">
        <v>13</v>
      </c>
      <c r="G6" s="24" t="s">
        <v>14</v>
      </c>
      <c r="H6" s="24" t="s">
        <v>13</v>
      </c>
      <c r="I6" s="24" t="s">
        <v>14</v>
      </c>
      <c r="J6" s="25" t="s">
        <v>15</v>
      </c>
    </row>
    <row r="7" spans="1:14" s="20" customFormat="1" x14ac:dyDescent="0.25">
      <c r="B7" s="26"/>
      <c r="C7" s="27"/>
      <c r="D7" s="28"/>
      <c r="E7" s="28"/>
      <c r="F7" s="29" t="s">
        <v>16</v>
      </c>
      <c r="G7" s="29" t="s">
        <v>17</v>
      </c>
      <c r="H7" s="29" t="s">
        <v>18</v>
      </c>
      <c r="I7" s="29" t="s">
        <v>19</v>
      </c>
      <c r="J7" s="30" t="s">
        <v>20</v>
      </c>
    </row>
    <row r="8" spans="1:14" s="20" customFormat="1" x14ac:dyDescent="0.25">
      <c r="B8" s="26"/>
      <c r="C8" s="27"/>
      <c r="D8" s="27"/>
      <c r="E8" s="28"/>
      <c r="F8" s="28"/>
      <c r="G8" s="28"/>
      <c r="H8" s="28"/>
      <c r="I8" s="28"/>
      <c r="J8" s="31"/>
    </row>
    <row r="9" spans="1:14" s="20" customFormat="1" x14ac:dyDescent="0.25">
      <c r="B9" s="32"/>
      <c r="C9" s="33" t="s">
        <v>20</v>
      </c>
      <c r="D9" s="33"/>
      <c r="E9" s="34"/>
      <c r="F9" s="35"/>
      <c r="G9" s="35">
        <f>G11+G98+G107</f>
        <v>0</v>
      </c>
      <c r="H9" s="35"/>
      <c r="I9" s="35">
        <f t="shared" ref="I9:J9" si="0">I11+I98+I107</f>
        <v>0</v>
      </c>
      <c r="J9" s="36">
        <f t="shared" si="0"/>
        <v>0</v>
      </c>
      <c r="L9" s="37"/>
    </row>
    <row r="10" spans="1:14" s="20" customFormat="1" x14ac:dyDescent="0.25">
      <c r="B10" s="26"/>
      <c r="C10" s="27"/>
      <c r="D10" s="27"/>
      <c r="E10" s="38"/>
      <c r="F10" s="39"/>
      <c r="G10" s="39"/>
      <c r="H10" s="39"/>
      <c r="I10" s="39"/>
      <c r="J10" s="40"/>
    </row>
    <row r="11" spans="1:14" s="20" customFormat="1" x14ac:dyDescent="0.25">
      <c r="A11" s="86"/>
      <c r="B11" s="41" t="s">
        <v>21</v>
      </c>
      <c r="C11" s="42" t="s">
        <v>22</v>
      </c>
      <c r="D11" s="42"/>
      <c r="E11" s="43"/>
      <c r="F11" s="44"/>
      <c r="G11" s="44">
        <f>G13+G29+G45+G51+G67+G82</f>
        <v>0</v>
      </c>
      <c r="H11" s="44"/>
      <c r="I11" s="44">
        <f t="shared" ref="I11:J11" si="1">I13+I29+I45+I51+I67+I82</f>
        <v>0</v>
      </c>
      <c r="J11" s="45">
        <f t="shared" si="1"/>
        <v>0</v>
      </c>
    </row>
    <row r="12" spans="1:14" s="20" customFormat="1" x14ac:dyDescent="0.25">
      <c r="A12" s="86"/>
      <c r="B12" s="26"/>
      <c r="C12" s="27"/>
      <c r="D12" s="27"/>
      <c r="E12" s="38"/>
      <c r="F12" s="39"/>
      <c r="G12" s="39"/>
      <c r="H12" s="39"/>
      <c r="I12" s="39"/>
      <c r="J12" s="40"/>
    </row>
    <row r="13" spans="1:14" s="20" customFormat="1" ht="13.5" customHeight="1" x14ac:dyDescent="0.25">
      <c r="A13" s="86"/>
      <c r="B13" s="46" t="s">
        <v>23</v>
      </c>
      <c r="C13" s="47" t="s">
        <v>24</v>
      </c>
      <c r="D13" s="47"/>
      <c r="E13" s="48"/>
      <c r="F13" s="49"/>
      <c r="G13" s="49">
        <f>SUM(G15:G26)</f>
        <v>0</v>
      </c>
      <c r="H13" s="49"/>
      <c r="I13" s="49">
        <f t="shared" ref="I13:J13" si="2">SUM(I15:I26)</f>
        <v>0</v>
      </c>
      <c r="J13" s="50">
        <f t="shared" si="2"/>
        <v>0</v>
      </c>
      <c r="N13" s="1"/>
    </row>
    <row r="14" spans="1:14" s="20" customFormat="1" x14ac:dyDescent="0.25">
      <c r="A14" s="86"/>
      <c r="B14" s="26"/>
      <c r="C14" s="27"/>
      <c r="D14" s="27"/>
      <c r="E14" s="38"/>
      <c r="F14" s="51"/>
      <c r="G14" s="39"/>
      <c r="H14" s="51"/>
      <c r="I14" s="39"/>
      <c r="J14" s="52"/>
    </row>
    <row r="15" spans="1:14" s="20" customFormat="1" ht="42" customHeight="1" x14ac:dyDescent="0.25">
      <c r="A15" s="87"/>
      <c r="B15" s="53" t="s">
        <v>25</v>
      </c>
      <c r="C15" s="54" t="s">
        <v>26</v>
      </c>
      <c r="D15" s="55" t="s">
        <v>27</v>
      </c>
      <c r="E15" s="56">
        <v>1</v>
      </c>
      <c r="F15" s="51"/>
      <c r="G15" s="51">
        <f t="shared" ref="G15:G78" si="3">E15*F15</f>
        <v>0</v>
      </c>
      <c r="H15" s="51"/>
      <c r="I15" s="51">
        <f>H15*E15</f>
        <v>0</v>
      </c>
      <c r="J15" s="57">
        <f>I15+G15</f>
        <v>0</v>
      </c>
      <c r="L15" s="58"/>
      <c r="M15" s="37"/>
    </row>
    <row r="16" spans="1:14" s="20" customFormat="1" ht="42" customHeight="1" x14ac:dyDescent="0.25">
      <c r="A16" s="88"/>
      <c r="B16" s="53" t="s">
        <v>28</v>
      </c>
      <c r="C16" s="54" t="s">
        <v>29</v>
      </c>
      <c r="D16" s="55" t="s">
        <v>27</v>
      </c>
      <c r="E16" s="56">
        <v>1</v>
      </c>
      <c r="F16" s="51"/>
      <c r="G16" s="51">
        <f t="shared" si="3"/>
        <v>0</v>
      </c>
      <c r="H16" s="51"/>
      <c r="I16" s="51">
        <f>H16*E16</f>
        <v>0</v>
      </c>
      <c r="J16" s="57">
        <f>I16+G16</f>
        <v>0</v>
      </c>
      <c r="L16" s="58"/>
      <c r="M16" s="37"/>
    </row>
    <row r="17" spans="1:13" s="20" customFormat="1" ht="42.75" customHeight="1" x14ac:dyDescent="0.25">
      <c r="A17" s="88"/>
      <c r="B17" s="53" t="s">
        <v>30</v>
      </c>
      <c r="C17" s="54" t="s">
        <v>31</v>
      </c>
      <c r="D17" s="55" t="s">
        <v>27</v>
      </c>
      <c r="E17" s="56">
        <v>1</v>
      </c>
      <c r="F17" s="51"/>
      <c r="G17" s="51">
        <f t="shared" si="3"/>
        <v>0</v>
      </c>
      <c r="H17" s="51"/>
      <c r="I17" s="51">
        <f t="shared" ref="I17:I79" si="4">H17*E17</f>
        <v>0</v>
      </c>
      <c r="J17" s="57">
        <f t="shared" ref="J17:J79" si="5">I17+G17</f>
        <v>0</v>
      </c>
      <c r="L17" s="58"/>
      <c r="M17" s="37"/>
    </row>
    <row r="18" spans="1:13" s="20" customFormat="1" ht="42.75" customHeight="1" x14ac:dyDescent="0.25">
      <c r="A18" s="88"/>
      <c r="B18" s="53" t="s">
        <v>32</v>
      </c>
      <c r="C18" s="54" t="s">
        <v>33</v>
      </c>
      <c r="D18" s="55" t="s">
        <v>27</v>
      </c>
      <c r="E18" s="56">
        <v>1</v>
      </c>
      <c r="F18" s="51"/>
      <c r="G18" s="51">
        <f t="shared" si="3"/>
        <v>0</v>
      </c>
      <c r="H18" s="51"/>
      <c r="I18" s="51">
        <f t="shared" si="4"/>
        <v>0</v>
      </c>
      <c r="J18" s="57">
        <f t="shared" si="5"/>
        <v>0</v>
      </c>
      <c r="L18" s="58"/>
      <c r="M18" s="37"/>
    </row>
    <row r="19" spans="1:13" s="20" customFormat="1" ht="42" customHeight="1" x14ac:dyDescent="0.25">
      <c r="A19" s="88"/>
      <c r="B19" s="53" t="s">
        <v>34</v>
      </c>
      <c r="C19" s="54" t="s">
        <v>35</v>
      </c>
      <c r="D19" s="55" t="s">
        <v>27</v>
      </c>
      <c r="E19" s="56">
        <v>1</v>
      </c>
      <c r="F19" s="51"/>
      <c r="G19" s="51">
        <f t="shared" si="3"/>
        <v>0</v>
      </c>
      <c r="H19" s="51"/>
      <c r="I19" s="51">
        <f t="shared" si="4"/>
        <v>0</v>
      </c>
      <c r="J19" s="57">
        <f t="shared" si="5"/>
        <v>0</v>
      </c>
      <c r="L19" s="58"/>
      <c r="M19" s="37"/>
    </row>
    <row r="20" spans="1:13" s="20" customFormat="1" ht="54.75" customHeight="1" x14ac:dyDescent="0.25">
      <c r="A20" s="88"/>
      <c r="B20" s="53" t="s">
        <v>36</v>
      </c>
      <c r="C20" s="54" t="s">
        <v>37</v>
      </c>
      <c r="D20" s="55" t="s">
        <v>27</v>
      </c>
      <c r="E20" s="56">
        <v>4</v>
      </c>
      <c r="F20" s="51"/>
      <c r="G20" s="51">
        <f t="shared" si="3"/>
        <v>0</v>
      </c>
      <c r="H20" s="51"/>
      <c r="I20" s="51">
        <f t="shared" si="4"/>
        <v>0</v>
      </c>
      <c r="J20" s="57">
        <f t="shared" si="5"/>
        <v>0</v>
      </c>
      <c r="L20" s="58"/>
      <c r="M20" s="37"/>
    </row>
    <row r="21" spans="1:13" s="20" customFormat="1" ht="45" customHeight="1" x14ac:dyDescent="0.25">
      <c r="A21" s="88"/>
      <c r="B21" s="53" t="s">
        <v>38</v>
      </c>
      <c r="C21" s="54" t="s">
        <v>39</v>
      </c>
      <c r="D21" s="55" t="s">
        <v>27</v>
      </c>
      <c r="E21" s="56">
        <v>2</v>
      </c>
      <c r="F21" s="51"/>
      <c r="G21" s="51">
        <f t="shared" si="3"/>
        <v>0</v>
      </c>
      <c r="H21" s="51"/>
      <c r="I21" s="51">
        <f t="shared" si="4"/>
        <v>0</v>
      </c>
      <c r="J21" s="57">
        <f t="shared" si="5"/>
        <v>0</v>
      </c>
      <c r="L21" s="58"/>
      <c r="M21" s="37"/>
    </row>
    <row r="22" spans="1:13" s="20" customFormat="1" ht="48.75" customHeight="1" x14ac:dyDescent="0.25">
      <c r="A22" s="88"/>
      <c r="B22" s="53" t="s">
        <v>40</v>
      </c>
      <c r="C22" s="54" t="s">
        <v>41</v>
      </c>
      <c r="D22" s="55" t="s">
        <v>27</v>
      </c>
      <c r="E22" s="56">
        <v>2</v>
      </c>
      <c r="F22" s="51"/>
      <c r="G22" s="51">
        <f t="shared" si="3"/>
        <v>0</v>
      </c>
      <c r="H22" s="51"/>
      <c r="I22" s="51">
        <f t="shared" si="4"/>
        <v>0</v>
      </c>
      <c r="J22" s="57">
        <f t="shared" si="5"/>
        <v>0</v>
      </c>
      <c r="L22" s="58"/>
      <c r="M22" s="37"/>
    </row>
    <row r="23" spans="1:13" s="20" customFormat="1" ht="46.5" customHeight="1" x14ac:dyDescent="0.25">
      <c r="A23" s="88"/>
      <c r="B23" s="53" t="s">
        <v>42</v>
      </c>
      <c r="C23" s="54" t="s">
        <v>43</v>
      </c>
      <c r="D23" s="55" t="s">
        <v>27</v>
      </c>
      <c r="E23" s="56">
        <v>3</v>
      </c>
      <c r="F23" s="51"/>
      <c r="G23" s="51">
        <f t="shared" si="3"/>
        <v>0</v>
      </c>
      <c r="H23" s="51"/>
      <c r="I23" s="51">
        <f t="shared" si="4"/>
        <v>0</v>
      </c>
      <c r="J23" s="57">
        <f t="shared" si="5"/>
        <v>0</v>
      </c>
      <c r="L23" s="58"/>
      <c r="M23" s="37"/>
    </row>
    <row r="24" spans="1:13" s="20" customFormat="1" ht="42" customHeight="1" x14ac:dyDescent="0.25">
      <c r="A24" s="88"/>
      <c r="B24" s="53" t="s">
        <v>44</v>
      </c>
      <c r="C24" s="54" t="s">
        <v>45</v>
      </c>
      <c r="D24" s="55" t="s">
        <v>27</v>
      </c>
      <c r="E24" s="56">
        <v>3</v>
      </c>
      <c r="F24" s="51"/>
      <c r="G24" s="51">
        <f t="shared" si="3"/>
        <v>0</v>
      </c>
      <c r="H24" s="51"/>
      <c r="I24" s="51">
        <f t="shared" si="4"/>
        <v>0</v>
      </c>
      <c r="J24" s="57">
        <f t="shared" si="5"/>
        <v>0</v>
      </c>
      <c r="L24" s="58"/>
      <c r="M24" s="37"/>
    </row>
    <row r="25" spans="1:13" s="20" customFormat="1" ht="39" customHeight="1" x14ac:dyDescent="0.25">
      <c r="A25" s="88"/>
      <c r="B25" s="53" t="s">
        <v>46</v>
      </c>
      <c r="C25" s="54" t="s">
        <v>47</v>
      </c>
      <c r="D25" s="55" t="s">
        <v>27</v>
      </c>
      <c r="E25" s="56">
        <v>2</v>
      </c>
      <c r="F25" s="51"/>
      <c r="G25" s="51">
        <f t="shared" si="3"/>
        <v>0</v>
      </c>
      <c r="H25" s="51"/>
      <c r="I25" s="51">
        <f t="shared" si="4"/>
        <v>0</v>
      </c>
      <c r="J25" s="57">
        <f t="shared" si="5"/>
        <v>0</v>
      </c>
      <c r="L25" s="58"/>
      <c r="M25" s="37"/>
    </row>
    <row r="26" spans="1:13" s="20" customFormat="1" ht="45.75" customHeight="1" x14ac:dyDescent="0.25">
      <c r="A26" s="88"/>
      <c r="B26" s="53" t="s">
        <v>48</v>
      </c>
      <c r="C26" s="54" t="s">
        <v>49</v>
      </c>
      <c r="D26" s="55" t="s">
        <v>27</v>
      </c>
      <c r="E26" s="56">
        <v>2</v>
      </c>
      <c r="F26" s="51"/>
      <c r="G26" s="51">
        <f t="shared" si="3"/>
        <v>0</v>
      </c>
      <c r="H26" s="51"/>
      <c r="I26" s="51">
        <f t="shared" si="4"/>
        <v>0</v>
      </c>
      <c r="J26" s="57">
        <f t="shared" si="5"/>
        <v>0</v>
      </c>
      <c r="L26" s="58"/>
      <c r="M26" s="37"/>
    </row>
    <row r="27" spans="1:13" s="20" customFormat="1" x14ac:dyDescent="0.25">
      <c r="A27" s="86"/>
      <c r="B27" s="59"/>
      <c r="C27" s="54"/>
      <c r="D27" s="60"/>
      <c r="E27" s="61"/>
      <c r="F27" s="51"/>
      <c r="G27" s="51">
        <f t="shared" si="3"/>
        <v>0</v>
      </c>
      <c r="H27" s="51"/>
      <c r="I27" s="51">
        <f t="shared" si="4"/>
        <v>0</v>
      </c>
      <c r="J27" s="57">
        <f t="shared" si="5"/>
        <v>0</v>
      </c>
      <c r="L27" s="58"/>
      <c r="M27" s="37"/>
    </row>
    <row r="28" spans="1:13" s="20" customFormat="1" x14ac:dyDescent="0.25">
      <c r="A28" s="86"/>
      <c r="B28" s="59"/>
      <c r="C28" s="54"/>
      <c r="D28" s="60"/>
      <c r="E28" s="51"/>
      <c r="F28" s="51"/>
      <c r="G28" s="51"/>
      <c r="H28" s="51"/>
      <c r="I28" s="51"/>
      <c r="J28" s="57"/>
      <c r="L28" s="58"/>
      <c r="M28" s="37"/>
    </row>
    <row r="29" spans="1:13" s="20" customFormat="1" x14ac:dyDescent="0.25">
      <c r="A29" s="86"/>
      <c r="B29" s="46" t="s">
        <v>50</v>
      </c>
      <c r="C29" s="47" t="s">
        <v>51</v>
      </c>
      <c r="D29" s="47"/>
      <c r="E29" s="48"/>
      <c r="F29" s="49"/>
      <c r="G29" s="49">
        <f>SUM(G31:G42)</f>
        <v>0</v>
      </c>
      <c r="H29" s="49"/>
      <c r="I29" s="49">
        <f>SUM(I31:I42)</f>
        <v>0</v>
      </c>
      <c r="J29" s="50">
        <f>SUM(J31:J42)</f>
        <v>0</v>
      </c>
      <c r="L29" s="58"/>
      <c r="M29" s="37"/>
    </row>
    <row r="30" spans="1:13" s="20" customFormat="1" x14ac:dyDescent="0.25">
      <c r="A30" s="86"/>
      <c r="B30" s="59"/>
      <c r="C30" s="54"/>
      <c r="D30" s="60"/>
      <c r="E30" s="51"/>
      <c r="F30" s="51"/>
      <c r="G30" s="51">
        <f t="shared" si="3"/>
        <v>0</v>
      </c>
      <c r="H30" s="51"/>
      <c r="I30" s="51">
        <f t="shared" si="4"/>
        <v>0</v>
      </c>
      <c r="J30" s="57">
        <f t="shared" si="5"/>
        <v>0</v>
      </c>
      <c r="L30" s="58"/>
      <c r="M30" s="37"/>
    </row>
    <row r="31" spans="1:13" s="20" customFormat="1" ht="68.25" customHeight="1" x14ac:dyDescent="0.25">
      <c r="A31" s="88"/>
      <c r="B31" s="59" t="s">
        <v>52</v>
      </c>
      <c r="C31" s="54" t="s">
        <v>53</v>
      </c>
      <c r="D31" s="55" t="s">
        <v>27</v>
      </c>
      <c r="E31" s="56">
        <v>2</v>
      </c>
      <c r="F31" s="51"/>
      <c r="G31" s="51">
        <f t="shared" si="3"/>
        <v>0</v>
      </c>
      <c r="H31" s="51"/>
      <c r="I31" s="51">
        <f t="shared" si="4"/>
        <v>0</v>
      </c>
      <c r="J31" s="57">
        <f t="shared" si="5"/>
        <v>0</v>
      </c>
      <c r="L31" s="58"/>
      <c r="M31" s="37"/>
    </row>
    <row r="32" spans="1:13" s="20" customFormat="1" ht="66" customHeight="1" x14ac:dyDescent="0.25">
      <c r="A32" s="88"/>
      <c r="B32" s="59" t="s">
        <v>54</v>
      </c>
      <c r="C32" s="54" t="s">
        <v>55</v>
      </c>
      <c r="D32" s="55" t="s">
        <v>27</v>
      </c>
      <c r="E32" s="56">
        <v>2</v>
      </c>
      <c r="F32" s="51"/>
      <c r="G32" s="51">
        <f t="shared" si="3"/>
        <v>0</v>
      </c>
      <c r="H32" s="51"/>
      <c r="I32" s="51">
        <f t="shared" si="4"/>
        <v>0</v>
      </c>
      <c r="J32" s="57">
        <f t="shared" si="5"/>
        <v>0</v>
      </c>
      <c r="L32" s="58"/>
      <c r="M32" s="37"/>
    </row>
    <row r="33" spans="1:13" s="20" customFormat="1" ht="69" customHeight="1" x14ac:dyDescent="0.25">
      <c r="A33" s="88"/>
      <c r="B33" s="59" t="s">
        <v>56</v>
      </c>
      <c r="C33" s="54" t="s">
        <v>57</v>
      </c>
      <c r="D33" s="55" t="s">
        <v>27</v>
      </c>
      <c r="E33" s="56">
        <v>1</v>
      </c>
      <c r="F33" s="51"/>
      <c r="G33" s="51">
        <f t="shared" si="3"/>
        <v>0</v>
      </c>
      <c r="H33" s="51"/>
      <c r="I33" s="51">
        <f t="shared" si="4"/>
        <v>0</v>
      </c>
      <c r="J33" s="57">
        <f t="shared" si="5"/>
        <v>0</v>
      </c>
      <c r="L33" s="58"/>
      <c r="M33" s="37"/>
    </row>
    <row r="34" spans="1:13" s="20" customFormat="1" ht="40.5" customHeight="1" x14ac:dyDescent="0.25">
      <c r="A34" s="88"/>
      <c r="B34" s="59" t="s">
        <v>58</v>
      </c>
      <c r="C34" s="54" t="s">
        <v>59</v>
      </c>
      <c r="D34" s="55" t="s">
        <v>27</v>
      </c>
      <c r="E34" s="56">
        <v>1</v>
      </c>
      <c r="F34" s="51"/>
      <c r="G34" s="51">
        <f t="shared" si="3"/>
        <v>0</v>
      </c>
      <c r="H34" s="51"/>
      <c r="I34" s="51">
        <f t="shared" si="4"/>
        <v>0</v>
      </c>
      <c r="J34" s="57">
        <f t="shared" si="5"/>
        <v>0</v>
      </c>
      <c r="L34" s="58"/>
      <c r="M34" s="37"/>
    </row>
    <row r="35" spans="1:13" s="20" customFormat="1" ht="42.75" customHeight="1" x14ac:dyDescent="0.25">
      <c r="A35" s="88"/>
      <c r="B35" s="59" t="s">
        <v>60</v>
      </c>
      <c r="C35" s="54" t="s">
        <v>61</v>
      </c>
      <c r="D35" s="55" t="s">
        <v>27</v>
      </c>
      <c r="E35" s="56">
        <v>1</v>
      </c>
      <c r="F35" s="51"/>
      <c r="G35" s="51">
        <f t="shared" si="3"/>
        <v>0</v>
      </c>
      <c r="H35" s="51"/>
      <c r="I35" s="51">
        <f t="shared" si="4"/>
        <v>0</v>
      </c>
      <c r="J35" s="57">
        <f t="shared" si="5"/>
        <v>0</v>
      </c>
      <c r="L35" s="58"/>
      <c r="M35" s="37"/>
    </row>
    <row r="36" spans="1:13" s="20" customFormat="1" ht="47.25" customHeight="1" x14ac:dyDescent="0.25">
      <c r="A36" s="88"/>
      <c r="B36" s="59" t="s">
        <v>62</v>
      </c>
      <c r="C36" s="54" t="s">
        <v>63</v>
      </c>
      <c r="D36" s="55" t="s">
        <v>27</v>
      </c>
      <c r="E36" s="56">
        <v>1</v>
      </c>
      <c r="F36" s="51"/>
      <c r="G36" s="51">
        <f t="shared" si="3"/>
        <v>0</v>
      </c>
      <c r="H36" s="51"/>
      <c r="I36" s="51">
        <f t="shared" si="4"/>
        <v>0</v>
      </c>
      <c r="J36" s="57">
        <f t="shared" si="5"/>
        <v>0</v>
      </c>
      <c r="L36" s="58"/>
      <c r="M36" s="37"/>
    </row>
    <row r="37" spans="1:13" s="20" customFormat="1" ht="63.75" customHeight="1" x14ac:dyDescent="0.25">
      <c r="A37" s="88"/>
      <c r="B37" s="59" t="s">
        <v>64</v>
      </c>
      <c r="C37" s="54" t="s">
        <v>65</v>
      </c>
      <c r="D37" s="55" t="s">
        <v>27</v>
      </c>
      <c r="E37" s="56">
        <v>1</v>
      </c>
      <c r="F37" s="51"/>
      <c r="G37" s="51">
        <f t="shared" si="3"/>
        <v>0</v>
      </c>
      <c r="H37" s="51"/>
      <c r="I37" s="51">
        <f t="shared" si="4"/>
        <v>0</v>
      </c>
      <c r="J37" s="57">
        <f t="shared" si="5"/>
        <v>0</v>
      </c>
      <c r="L37" s="58"/>
      <c r="M37" s="37"/>
    </row>
    <row r="38" spans="1:13" s="20" customFormat="1" ht="67.5" customHeight="1" x14ac:dyDescent="0.25">
      <c r="A38" s="88"/>
      <c r="B38" s="59" t="s">
        <v>66</v>
      </c>
      <c r="C38" s="54" t="s">
        <v>67</v>
      </c>
      <c r="D38" s="55" t="s">
        <v>27</v>
      </c>
      <c r="E38" s="56">
        <v>1</v>
      </c>
      <c r="F38" s="51"/>
      <c r="G38" s="51">
        <f t="shared" si="3"/>
        <v>0</v>
      </c>
      <c r="H38" s="51"/>
      <c r="I38" s="51">
        <f t="shared" si="4"/>
        <v>0</v>
      </c>
      <c r="J38" s="57">
        <f t="shared" si="5"/>
        <v>0</v>
      </c>
      <c r="L38" s="58"/>
      <c r="M38" s="37"/>
    </row>
    <row r="39" spans="1:13" s="20" customFormat="1" ht="46.5" customHeight="1" x14ac:dyDescent="0.25">
      <c r="A39" s="88"/>
      <c r="B39" s="59" t="s">
        <v>68</v>
      </c>
      <c r="C39" s="54" t="s">
        <v>69</v>
      </c>
      <c r="D39" s="55" t="s">
        <v>27</v>
      </c>
      <c r="E39" s="56">
        <v>1</v>
      </c>
      <c r="F39" s="51"/>
      <c r="G39" s="51">
        <f t="shared" si="3"/>
        <v>0</v>
      </c>
      <c r="H39" s="51"/>
      <c r="I39" s="51">
        <f t="shared" si="4"/>
        <v>0</v>
      </c>
      <c r="J39" s="57">
        <f t="shared" si="5"/>
        <v>0</v>
      </c>
      <c r="L39" s="58"/>
      <c r="M39" s="37"/>
    </row>
    <row r="40" spans="1:13" s="20" customFormat="1" ht="47.25" customHeight="1" x14ac:dyDescent="0.25">
      <c r="A40" s="88"/>
      <c r="B40" s="59" t="s">
        <v>70</v>
      </c>
      <c r="C40" s="54" t="s">
        <v>71</v>
      </c>
      <c r="D40" s="55" t="s">
        <v>27</v>
      </c>
      <c r="E40" s="56">
        <v>1</v>
      </c>
      <c r="F40" s="51"/>
      <c r="G40" s="51">
        <f t="shared" si="3"/>
        <v>0</v>
      </c>
      <c r="H40" s="51"/>
      <c r="I40" s="51">
        <f t="shared" si="4"/>
        <v>0</v>
      </c>
      <c r="J40" s="57">
        <f t="shared" si="5"/>
        <v>0</v>
      </c>
      <c r="L40" s="58"/>
      <c r="M40" s="37"/>
    </row>
    <row r="41" spans="1:13" s="20" customFormat="1" ht="43.5" customHeight="1" x14ac:dyDescent="0.25">
      <c r="A41" s="88"/>
      <c r="B41" s="59" t="s">
        <v>72</v>
      </c>
      <c r="C41" s="54" t="s">
        <v>73</v>
      </c>
      <c r="D41" s="55" t="s">
        <v>27</v>
      </c>
      <c r="E41" s="56">
        <v>1</v>
      </c>
      <c r="F41" s="51"/>
      <c r="G41" s="51">
        <f t="shared" si="3"/>
        <v>0</v>
      </c>
      <c r="H41" s="51"/>
      <c r="I41" s="51">
        <f t="shared" si="4"/>
        <v>0</v>
      </c>
      <c r="J41" s="57">
        <f t="shared" si="5"/>
        <v>0</v>
      </c>
      <c r="L41" s="58"/>
      <c r="M41" s="37"/>
    </row>
    <row r="42" spans="1:13" s="20" customFormat="1" ht="45" customHeight="1" x14ac:dyDescent="0.25">
      <c r="A42" s="88"/>
      <c r="B42" s="59" t="s">
        <v>74</v>
      </c>
      <c r="C42" s="54" t="s">
        <v>75</v>
      </c>
      <c r="D42" s="55" t="s">
        <v>27</v>
      </c>
      <c r="E42" s="56">
        <v>2</v>
      </c>
      <c r="F42" s="51"/>
      <c r="G42" s="51">
        <f t="shared" si="3"/>
        <v>0</v>
      </c>
      <c r="H42" s="51"/>
      <c r="I42" s="51">
        <f t="shared" si="4"/>
        <v>0</v>
      </c>
      <c r="J42" s="57">
        <f t="shared" si="5"/>
        <v>0</v>
      </c>
      <c r="L42" s="58"/>
      <c r="M42" s="37"/>
    </row>
    <row r="43" spans="1:13" s="20" customFormat="1" x14ac:dyDescent="0.25">
      <c r="A43" s="86"/>
      <c r="B43" s="59"/>
      <c r="C43" s="54"/>
      <c r="D43" s="55"/>
      <c r="E43" s="56"/>
      <c r="F43" s="51"/>
      <c r="G43" s="51"/>
      <c r="H43" s="51"/>
      <c r="I43" s="51"/>
      <c r="J43" s="57"/>
      <c r="L43" s="58"/>
      <c r="M43" s="37"/>
    </row>
    <row r="44" spans="1:13" s="20" customFormat="1" x14ac:dyDescent="0.25">
      <c r="A44" s="86"/>
      <c r="B44" s="59"/>
      <c r="C44" s="54"/>
      <c r="D44" s="60"/>
      <c r="E44" s="51"/>
      <c r="F44" s="51"/>
      <c r="G44" s="51">
        <f t="shared" si="3"/>
        <v>0</v>
      </c>
      <c r="H44" s="51"/>
      <c r="I44" s="51">
        <f t="shared" si="4"/>
        <v>0</v>
      </c>
      <c r="J44" s="57">
        <f t="shared" si="5"/>
        <v>0</v>
      </c>
      <c r="L44" s="58"/>
      <c r="M44" s="37"/>
    </row>
    <row r="45" spans="1:13" s="20" customFormat="1" x14ac:dyDescent="0.25">
      <c r="A45" s="86"/>
      <c r="B45" s="46" t="s">
        <v>76</v>
      </c>
      <c r="C45" s="47" t="s">
        <v>77</v>
      </c>
      <c r="D45" s="47"/>
      <c r="E45" s="48"/>
      <c r="F45" s="49"/>
      <c r="G45" s="49">
        <f>SUM(G47:G48)</f>
        <v>0</v>
      </c>
      <c r="H45" s="49"/>
      <c r="I45" s="49">
        <f t="shared" ref="I45:J45" si="6">SUM(I47:I48)</f>
        <v>0</v>
      </c>
      <c r="J45" s="50">
        <f t="shared" si="6"/>
        <v>0</v>
      </c>
      <c r="L45" s="58"/>
      <c r="M45" s="37"/>
    </row>
    <row r="46" spans="1:13" s="20" customFormat="1" x14ac:dyDescent="0.25">
      <c r="A46" s="86"/>
      <c r="B46" s="59"/>
      <c r="C46" s="54"/>
      <c r="D46" s="60"/>
      <c r="E46" s="51"/>
      <c r="F46" s="51"/>
      <c r="G46" s="51">
        <f t="shared" si="3"/>
        <v>0</v>
      </c>
      <c r="H46" s="51"/>
      <c r="I46" s="51">
        <f t="shared" si="4"/>
        <v>0</v>
      </c>
      <c r="J46" s="57">
        <f t="shared" si="5"/>
        <v>0</v>
      </c>
      <c r="L46" s="58"/>
      <c r="M46" s="37"/>
    </row>
    <row r="47" spans="1:13" s="20" customFormat="1" ht="41.25" customHeight="1" x14ac:dyDescent="0.25">
      <c r="A47" s="88"/>
      <c r="B47" s="59" t="s">
        <v>78</v>
      </c>
      <c r="C47" s="54" t="s">
        <v>79</v>
      </c>
      <c r="D47" s="55" t="s">
        <v>27</v>
      </c>
      <c r="E47" s="56">
        <v>2</v>
      </c>
      <c r="F47" s="51"/>
      <c r="G47" s="51">
        <f t="shared" si="3"/>
        <v>0</v>
      </c>
      <c r="H47" s="51"/>
      <c r="I47" s="51">
        <f t="shared" si="4"/>
        <v>0</v>
      </c>
      <c r="J47" s="57">
        <f t="shared" si="5"/>
        <v>0</v>
      </c>
      <c r="L47" s="58"/>
      <c r="M47" s="37"/>
    </row>
    <row r="48" spans="1:13" s="20" customFormat="1" ht="43.5" customHeight="1" x14ac:dyDescent="0.25">
      <c r="A48" s="88"/>
      <c r="B48" s="59" t="s">
        <v>80</v>
      </c>
      <c r="C48" s="54" t="s">
        <v>81</v>
      </c>
      <c r="D48" s="55" t="s">
        <v>27</v>
      </c>
      <c r="E48" s="56">
        <v>2</v>
      </c>
      <c r="F48" s="51"/>
      <c r="G48" s="51">
        <f t="shared" si="3"/>
        <v>0</v>
      </c>
      <c r="H48" s="51"/>
      <c r="I48" s="51">
        <f t="shared" si="4"/>
        <v>0</v>
      </c>
      <c r="J48" s="57">
        <f t="shared" si="5"/>
        <v>0</v>
      </c>
      <c r="L48" s="58"/>
      <c r="M48" s="37"/>
    </row>
    <row r="49" spans="1:13" s="20" customFormat="1" x14ac:dyDescent="0.25">
      <c r="A49" s="86"/>
      <c r="B49" s="59"/>
      <c r="C49" s="54"/>
      <c r="D49" s="55"/>
      <c r="E49" s="56"/>
      <c r="F49" s="51"/>
      <c r="G49" s="51"/>
      <c r="H49" s="51"/>
      <c r="I49" s="51"/>
      <c r="J49" s="57"/>
      <c r="L49" s="58"/>
      <c r="M49" s="37"/>
    </row>
    <row r="50" spans="1:13" s="20" customFormat="1" x14ac:dyDescent="0.25">
      <c r="A50" s="86"/>
      <c r="B50" s="59"/>
      <c r="C50" s="54"/>
      <c r="D50" s="60"/>
      <c r="E50" s="51"/>
      <c r="F50" s="51"/>
      <c r="G50" s="51">
        <f t="shared" si="3"/>
        <v>0</v>
      </c>
      <c r="H50" s="51"/>
      <c r="I50" s="51">
        <f t="shared" si="4"/>
        <v>0</v>
      </c>
      <c r="J50" s="57">
        <f t="shared" si="5"/>
        <v>0</v>
      </c>
      <c r="L50" s="58"/>
      <c r="M50" s="37"/>
    </row>
    <row r="51" spans="1:13" s="20" customFormat="1" x14ac:dyDescent="0.25">
      <c r="A51" s="86"/>
      <c r="B51" s="46" t="s">
        <v>82</v>
      </c>
      <c r="C51" s="47" t="s">
        <v>83</v>
      </c>
      <c r="D51" s="47"/>
      <c r="E51" s="48"/>
      <c r="F51" s="49"/>
      <c r="G51" s="49">
        <f>SUM(G53:G64)</f>
        <v>0</v>
      </c>
      <c r="H51" s="49"/>
      <c r="I51" s="49">
        <f t="shared" ref="I51:J51" si="7">SUM(I53:I64)</f>
        <v>0</v>
      </c>
      <c r="J51" s="50">
        <f t="shared" si="7"/>
        <v>0</v>
      </c>
      <c r="L51" s="58"/>
      <c r="M51" s="37"/>
    </row>
    <row r="52" spans="1:13" s="20" customFormat="1" x14ac:dyDescent="0.25">
      <c r="A52" s="86"/>
      <c r="B52" s="62"/>
      <c r="C52" s="63"/>
      <c r="D52" s="63"/>
      <c r="E52" s="64"/>
      <c r="F52" s="65"/>
      <c r="G52" s="65"/>
      <c r="H52" s="65"/>
      <c r="I52" s="65"/>
      <c r="J52" s="66"/>
      <c r="L52" s="58"/>
      <c r="M52" s="37"/>
    </row>
    <row r="53" spans="1:13" s="20" customFormat="1" ht="33" customHeight="1" x14ac:dyDescent="0.25">
      <c r="A53" s="88"/>
      <c r="B53" s="59" t="s">
        <v>84</v>
      </c>
      <c r="C53" s="54" t="s">
        <v>85</v>
      </c>
      <c r="D53" s="55" t="s">
        <v>27</v>
      </c>
      <c r="E53" s="56">
        <v>1</v>
      </c>
      <c r="F53" s="51"/>
      <c r="G53" s="51">
        <f t="shared" si="3"/>
        <v>0</v>
      </c>
      <c r="H53" s="51"/>
      <c r="I53" s="51">
        <f t="shared" si="4"/>
        <v>0</v>
      </c>
      <c r="J53" s="57">
        <f t="shared" si="5"/>
        <v>0</v>
      </c>
      <c r="L53" s="58"/>
      <c r="M53" s="37"/>
    </row>
    <row r="54" spans="1:13" s="20" customFormat="1" ht="31.5" customHeight="1" x14ac:dyDescent="0.25">
      <c r="A54" s="88"/>
      <c r="B54" s="59" t="s">
        <v>86</v>
      </c>
      <c r="C54" s="54" t="s">
        <v>87</v>
      </c>
      <c r="D54" s="55" t="s">
        <v>27</v>
      </c>
      <c r="E54" s="56">
        <v>2</v>
      </c>
      <c r="F54" s="51"/>
      <c r="G54" s="51">
        <f t="shared" si="3"/>
        <v>0</v>
      </c>
      <c r="H54" s="51"/>
      <c r="I54" s="51">
        <f t="shared" si="4"/>
        <v>0</v>
      </c>
      <c r="J54" s="57">
        <f t="shared" si="5"/>
        <v>0</v>
      </c>
      <c r="L54" s="58"/>
      <c r="M54" s="37"/>
    </row>
    <row r="55" spans="1:13" s="20" customFormat="1" ht="33" customHeight="1" x14ac:dyDescent="0.25">
      <c r="A55" s="88"/>
      <c r="B55" s="59" t="s">
        <v>88</v>
      </c>
      <c r="C55" s="54" t="s">
        <v>89</v>
      </c>
      <c r="D55" s="55" t="s">
        <v>27</v>
      </c>
      <c r="E55" s="56">
        <v>4</v>
      </c>
      <c r="F55" s="51"/>
      <c r="G55" s="51">
        <f t="shared" si="3"/>
        <v>0</v>
      </c>
      <c r="H55" s="51"/>
      <c r="I55" s="51">
        <f t="shared" si="4"/>
        <v>0</v>
      </c>
      <c r="J55" s="57">
        <f t="shared" si="5"/>
        <v>0</v>
      </c>
      <c r="L55" s="58"/>
      <c r="M55" s="37"/>
    </row>
    <row r="56" spans="1:13" s="20" customFormat="1" ht="30.75" customHeight="1" x14ac:dyDescent="0.25">
      <c r="A56" s="88"/>
      <c r="B56" s="59" t="s">
        <v>90</v>
      </c>
      <c r="C56" s="54" t="s">
        <v>91</v>
      </c>
      <c r="D56" s="55" t="s">
        <v>27</v>
      </c>
      <c r="E56" s="56">
        <v>4</v>
      </c>
      <c r="F56" s="51"/>
      <c r="G56" s="51">
        <f t="shared" si="3"/>
        <v>0</v>
      </c>
      <c r="H56" s="51"/>
      <c r="I56" s="51">
        <f t="shared" si="4"/>
        <v>0</v>
      </c>
      <c r="J56" s="57">
        <f t="shared" si="5"/>
        <v>0</v>
      </c>
      <c r="L56" s="58"/>
      <c r="M56" s="37"/>
    </row>
    <row r="57" spans="1:13" s="20" customFormat="1" ht="33.75" customHeight="1" x14ac:dyDescent="0.25">
      <c r="A57" s="88"/>
      <c r="B57" s="59" t="s">
        <v>92</v>
      </c>
      <c r="C57" s="54" t="s">
        <v>93</v>
      </c>
      <c r="D57" s="55" t="s">
        <v>27</v>
      </c>
      <c r="E57" s="56">
        <v>1</v>
      </c>
      <c r="F57" s="51"/>
      <c r="G57" s="51">
        <f t="shared" si="3"/>
        <v>0</v>
      </c>
      <c r="H57" s="51"/>
      <c r="I57" s="51">
        <f t="shared" si="4"/>
        <v>0</v>
      </c>
      <c r="J57" s="57">
        <f t="shared" si="5"/>
        <v>0</v>
      </c>
      <c r="L57" s="58"/>
      <c r="M57" s="37"/>
    </row>
    <row r="58" spans="1:13" s="20" customFormat="1" ht="28.5" customHeight="1" x14ac:dyDescent="0.25">
      <c r="A58" s="88"/>
      <c r="B58" s="59" t="s">
        <v>94</v>
      </c>
      <c r="C58" s="54" t="s">
        <v>95</v>
      </c>
      <c r="D58" s="55" t="s">
        <v>27</v>
      </c>
      <c r="E58" s="56">
        <v>3</v>
      </c>
      <c r="F58" s="51"/>
      <c r="G58" s="51">
        <f t="shared" si="3"/>
        <v>0</v>
      </c>
      <c r="H58" s="51"/>
      <c r="I58" s="51">
        <f t="shared" si="4"/>
        <v>0</v>
      </c>
      <c r="J58" s="57">
        <f t="shared" si="5"/>
        <v>0</v>
      </c>
      <c r="L58" s="58"/>
      <c r="M58" s="37"/>
    </row>
    <row r="59" spans="1:13" s="20" customFormat="1" ht="33" customHeight="1" x14ac:dyDescent="0.25">
      <c r="A59" s="88"/>
      <c r="B59" s="59" t="s">
        <v>96</v>
      </c>
      <c r="C59" s="54" t="s">
        <v>97</v>
      </c>
      <c r="D59" s="55" t="s">
        <v>27</v>
      </c>
      <c r="E59" s="56">
        <v>1</v>
      </c>
      <c r="F59" s="51"/>
      <c r="G59" s="51">
        <f t="shared" si="3"/>
        <v>0</v>
      </c>
      <c r="H59" s="51"/>
      <c r="I59" s="51">
        <f t="shared" si="4"/>
        <v>0</v>
      </c>
      <c r="J59" s="57">
        <f t="shared" si="5"/>
        <v>0</v>
      </c>
      <c r="L59" s="58"/>
      <c r="M59" s="37"/>
    </row>
    <row r="60" spans="1:13" s="20" customFormat="1" ht="30.75" customHeight="1" x14ac:dyDescent="0.25">
      <c r="A60" s="88"/>
      <c r="B60" s="59" t="s">
        <v>98</v>
      </c>
      <c r="C60" s="54" t="s">
        <v>99</v>
      </c>
      <c r="D60" s="55" t="s">
        <v>27</v>
      </c>
      <c r="E60" s="56">
        <v>2</v>
      </c>
      <c r="F60" s="51"/>
      <c r="G60" s="51">
        <f t="shared" si="3"/>
        <v>0</v>
      </c>
      <c r="H60" s="51"/>
      <c r="I60" s="51">
        <f t="shared" si="4"/>
        <v>0</v>
      </c>
      <c r="J60" s="57">
        <f t="shared" si="5"/>
        <v>0</v>
      </c>
      <c r="L60" s="58"/>
      <c r="M60" s="37"/>
    </row>
    <row r="61" spans="1:13" s="20" customFormat="1" ht="33" customHeight="1" x14ac:dyDescent="0.25">
      <c r="A61" s="88"/>
      <c r="B61" s="59" t="s">
        <v>100</v>
      </c>
      <c r="C61" s="54" t="s">
        <v>101</v>
      </c>
      <c r="D61" s="55" t="s">
        <v>27</v>
      </c>
      <c r="E61" s="56">
        <v>2</v>
      </c>
      <c r="F61" s="51"/>
      <c r="G61" s="51">
        <f t="shared" si="3"/>
        <v>0</v>
      </c>
      <c r="H61" s="51"/>
      <c r="I61" s="51">
        <f t="shared" si="4"/>
        <v>0</v>
      </c>
      <c r="J61" s="57">
        <f t="shared" si="5"/>
        <v>0</v>
      </c>
      <c r="L61" s="58"/>
      <c r="M61" s="37"/>
    </row>
    <row r="62" spans="1:13" s="20" customFormat="1" ht="32.25" customHeight="1" x14ac:dyDescent="0.25">
      <c r="A62" s="88"/>
      <c r="B62" s="59" t="s">
        <v>102</v>
      </c>
      <c r="C62" s="54" t="s">
        <v>103</v>
      </c>
      <c r="D62" s="55" t="s">
        <v>27</v>
      </c>
      <c r="E62" s="56">
        <v>1</v>
      </c>
      <c r="F62" s="51"/>
      <c r="G62" s="51">
        <f t="shared" si="3"/>
        <v>0</v>
      </c>
      <c r="H62" s="51"/>
      <c r="I62" s="51">
        <f t="shared" si="4"/>
        <v>0</v>
      </c>
      <c r="J62" s="57">
        <f t="shared" si="5"/>
        <v>0</v>
      </c>
      <c r="L62" s="58"/>
      <c r="M62" s="37"/>
    </row>
    <row r="63" spans="1:13" s="20" customFormat="1" ht="32.25" customHeight="1" x14ac:dyDescent="0.25">
      <c r="A63" s="88"/>
      <c r="B63" s="59" t="s">
        <v>104</v>
      </c>
      <c r="C63" s="54" t="s">
        <v>105</v>
      </c>
      <c r="D63" s="55" t="s">
        <v>27</v>
      </c>
      <c r="E63" s="56">
        <v>2</v>
      </c>
      <c r="F63" s="51"/>
      <c r="G63" s="51">
        <f t="shared" si="3"/>
        <v>0</v>
      </c>
      <c r="H63" s="51"/>
      <c r="I63" s="51">
        <f t="shared" si="4"/>
        <v>0</v>
      </c>
      <c r="J63" s="57">
        <f t="shared" si="5"/>
        <v>0</v>
      </c>
      <c r="L63" s="58"/>
      <c r="M63" s="37"/>
    </row>
    <row r="64" spans="1:13" s="20" customFormat="1" ht="34.5" customHeight="1" x14ac:dyDescent="0.25">
      <c r="A64" s="88"/>
      <c r="B64" s="59" t="s">
        <v>106</v>
      </c>
      <c r="C64" s="54" t="s">
        <v>107</v>
      </c>
      <c r="D64" s="55" t="s">
        <v>27</v>
      </c>
      <c r="E64" s="56">
        <v>6</v>
      </c>
      <c r="F64" s="51"/>
      <c r="G64" s="51">
        <f t="shared" si="3"/>
        <v>0</v>
      </c>
      <c r="H64" s="51"/>
      <c r="I64" s="51">
        <f t="shared" si="4"/>
        <v>0</v>
      </c>
      <c r="J64" s="57">
        <f t="shared" si="5"/>
        <v>0</v>
      </c>
      <c r="L64" s="58"/>
      <c r="M64" s="37"/>
    </row>
    <row r="65" spans="1:13" s="20" customFormat="1" x14ac:dyDescent="0.25">
      <c r="A65" s="86"/>
      <c r="B65" s="59"/>
      <c r="C65" s="54"/>
      <c r="D65" s="60"/>
      <c r="E65" s="51"/>
      <c r="F65" s="51"/>
      <c r="G65" s="51">
        <f t="shared" si="3"/>
        <v>0</v>
      </c>
      <c r="H65" s="51"/>
      <c r="I65" s="51">
        <f t="shared" si="4"/>
        <v>0</v>
      </c>
      <c r="J65" s="57">
        <f t="shared" si="5"/>
        <v>0</v>
      </c>
      <c r="L65" s="58"/>
      <c r="M65" s="37"/>
    </row>
    <row r="66" spans="1:13" s="20" customFormat="1" x14ac:dyDescent="0.25">
      <c r="A66" s="86"/>
      <c r="B66" s="59"/>
      <c r="C66" s="54"/>
      <c r="D66" s="60"/>
      <c r="E66" s="51"/>
      <c r="F66" s="51"/>
      <c r="G66" s="51">
        <f t="shared" si="3"/>
        <v>0</v>
      </c>
      <c r="H66" s="51"/>
      <c r="I66" s="51">
        <f t="shared" si="4"/>
        <v>0</v>
      </c>
      <c r="J66" s="57">
        <f t="shared" si="5"/>
        <v>0</v>
      </c>
      <c r="L66" s="58"/>
      <c r="M66" s="37"/>
    </row>
    <row r="67" spans="1:13" s="20" customFormat="1" ht="17.25" customHeight="1" x14ac:dyDescent="0.25">
      <c r="A67" s="86"/>
      <c r="B67" s="46" t="s">
        <v>108</v>
      </c>
      <c r="C67" s="47" t="s">
        <v>109</v>
      </c>
      <c r="D67" s="47"/>
      <c r="E67" s="48"/>
      <c r="F67" s="49"/>
      <c r="G67" s="49">
        <f>SUM(G69:G79)</f>
        <v>0</v>
      </c>
      <c r="H67" s="49"/>
      <c r="I67" s="49">
        <f t="shared" ref="I67:J67" si="8">SUM(I69:I79)</f>
        <v>0</v>
      </c>
      <c r="J67" s="50">
        <f t="shared" si="8"/>
        <v>0</v>
      </c>
      <c r="L67" s="58"/>
      <c r="M67" s="37"/>
    </row>
    <row r="68" spans="1:13" s="20" customFormat="1" x14ac:dyDescent="0.25">
      <c r="A68" s="86"/>
      <c r="B68" s="59"/>
      <c r="C68" s="54"/>
      <c r="D68" s="60"/>
      <c r="E68" s="51"/>
      <c r="F68" s="51"/>
      <c r="G68" s="51">
        <f t="shared" si="3"/>
        <v>0</v>
      </c>
      <c r="H68" s="51"/>
      <c r="I68" s="51">
        <f t="shared" si="4"/>
        <v>0</v>
      </c>
      <c r="J68" s="57">
        <f t="shared" si="5"/>
        <v>0</v>
      </c>
      <c r="L68" s="58"/>
      <c r="M68" s="37"/>
    </row>
    <row r="69" spans="1:13" s="20" customFormat="1" ht="80.25" customHeight="1" x14ac:dyDescent="0.25">
      <c r="A69" s="88"/>
      <c r="B69" s="59" t="s">
        <v>110</v>
      </c>
      <c r="C69" s="54" t="s">
        <v>111</v>
      </c>
      <c r="D69" s="60" t="s">
        <v>112</v>
      </c>
      <c r="E69" s="51">
        <v>1150</v>
      </c>
      <c r="F69" s="51"/>
      <c r="G69" s="51">
        <f t="shared" si="3"/>
        <v>0</v>
      </c>
      <c r="H69" s="51"/>
      <c r="I69" s="51">
        <f t="shared" si="4"/>
        <v>0</v>
      </c>
      <c r="J69" s="57">
        <f t="shared" si="5"/>
        <v>0</v>
      </c>
      <c r="L69" s="58"/>
      <c r="M69" s="37"/>
    </row>
    <row r="70" spans="1:13" s="20" customFormat="1" ht="70.5" customHeight="1" x14ac:dyDescent="0.25">
      <c r="A70" s="88"/>
      <c r="B70" s="59" t="s">
        <v>113</v>
      </c>
      <c r="C70" s="54" t="s">
        <v>114</v>
      </c>
      <c r="D70" s="60" t="s">
        <v>112</v>
      </c>
      <c r="E70" s="51">
        <v>800</v>
      </c>
      <c r="F70" s="51"/>
      <c r="G70" s="51">
        <f t="shared" si="3"/>
        <v>0</v>
      </c>
      <c r="H70" s="51"/>
      <c r="I70" s="51">
        <f t="shared" si="4"/>
        <v>0</v>
      </c>
      <c r="J70" s="57">
        <f t="shared" si="5"/>
        <v>0</v>
      </c>
      <c r="L70" s="58"/>
      <c r="M70" s="37"/>
    </row>
    <row r="71" spans="1:13" s="20" customFormat="1" ht="72" customHeight="1" x14ac:dyDescent="0.25">
      <c r="A71" s="88"/>
      <c r="B71" s="59" t="s">
        <v>115</v>
      </c>
      <c r="C71" s="54" t="s">
        <v>116</v>
      </c>
      <c r="D71" s="60" t="s">
        <v>112</v>
      </c>
      <c r="E71" s="51">
        <v>160</v>
      </c>
      <c r="F71" s="51"/>
      <c r="G71" s="51">
        <f t="shared" si="3"/>
        <v>0</v>
      </c>
      <c r="H71" s="51"/>
      <c r="I71" s="51">
        <f t="shared" si="4"/>
        <v>0</v>
      </c>
      <c r="J71" s="57">
        <f t="shared" si="5"/>
        <v>0</v>
      </c>
      <c r="L71" s="58"/>
      <c r="M71" s="37"/>
    </row>
    <row r="72" spans="1:13" s="20" customFormat="1" ht="65.25" customHeight="1" x14ac:dyDescent="0.25">
      <c r="A72" s="88"/>
      <c r="B72" s="59" t="s">
        <v>117</v>
      </c>
      <c r="C72" s="54" t="s">
        <v>118</v>
      </c>
      <c r="D72" s="60" t="s">
        <v>112</v>
      </c>
      <c r="E72" s="51">
        <v>1000</v>
      </c>
      <c r="F72" s="51"/>
      <c r="G72" s="51">
        <f t="shared" si="3"/>
        <v>0</v>
      </c>
      <c r="H72" s="51"/>
      <c r="I72" s="51">
        <f t="shared" si="4"/>
        <v>0</v>
      </c>
      <c r="J72" s="57">
        <f t="shared" si="5"/>
        <v>0</v>
      </c>
      <c r="L72" s="58"/>
      <c r="M72" s="37"/>
    </row>
    <row r="73" spans="1:13" s="20" customFormat="1" ht="66" customHeight="1" x14ac:dyDescent="0.25">
      <c r="A73" s="88"/>
      <c r="B73" s="59" t="s">
        <v>119</v>
      </c>
      <c r="C73" s="54" t="s">
        <v>120</v>
      </c>
      <c r="D73" s="60" t="s">
        <v>112</v>
      </c>
      <c r="E73" s="51">
        <v>10</v>
      </c>
      <c r="F73" s="51"/>
      <c r="G73" s="51">
        <f t="shared" si="3"/>
        <v>0</v>
      </c>
      <c r="H73" s="51"/>
      <c r="I73" s="51">
        <f t="shared" si="4"/>
        <v>0</v>
      </c>
      <c r="J73" s="57">
        <f t="shared" si="5"/>
        <v>0</v>
      </c>
      <c r="L73" s="58"/>
      <c r="M73" s="37"/>
    </row>
    <row r="74" spans="1:13" s="20" customFormat="1" ht="35.25" customHeight="1" x14ac:dyDescent="0.25">
      <c r="A74" s="88"/>
      <c r="B74" s="59" t="s">
        <v>121</v>
      </c>
      <c r="C74" s="54" t="s">
        <v>122</v>
      </c>
      <c r="D74" s="60" t="s">
        <v>123</v>
      </c>
      <c r="E74" s="51">
        <v>1</v>
      </c>
      <c r="F74" s="51"/>
      <c r="G74" s="51">
        <f t="shared" si="3"/>
        <v>0</v>
      </c>
      <c r="H74" s="51"/>
      <c r="I74" s="51">
        <f t="shared" si="4"/>
        <v>0</v>
      </c>
      <c r="J74" s="57">
        <f t="shared" si="5"/>
        <v>0</v>
      </c>
      <c r="L74" s="58"/>
      <c r="M74" s="37"/>
    </row>
    <row r="75" spans="1:13" s="20" customFormat="1" ht="79.5" customHeight="1" x14ac:dyDescent="0.25">
      <c r="A75" s="88"/>
      <c r="B75" s="59" t="s">
        <v>124</v>
      </c>
      <c r="C75" s="54" t="s">
        <v>125</v>
      </c>
      <c r="D75" s="60" t="s">
        <v>112</v>
      </c>
      <c r="E75" s="51">
        <v>600</v>
      </c>
      <c r="F75" s="51"/>
      <c r="G75" s="51">
        <f t="shared" si="3"/>
        <v>0</v>
      </c>
      <c r="H75" s="51"/>
      <c r="I75" s="51">
        <f t="shared" si="4"/>
        <v>0</v>
      </c>
      <c r="J75" s="57">
        <f t="shared" si="5"/>
        <v>0</v>
      </c>
      <c r="L75" s="58"/>
      <c r="M75" s="37"/>
    </row>
    <row r="76" spans="1:13" s="20" customFormat="1" ht="64.5" customHeight="1" x14ac:dyDescent="0.25">
      <c r="A76" s="88"/>
      <c r="B76" s="59" t="s">
        <v>126</v>
      </c>
      <c r="C76" s="54" t="s">
        <v>127</v>
      </c>
      <c r="D76" s="60" t="s">
        <v>112</v>
      </c>
      <c r="E76" s="51">
        <v>600</v>
      </c>
      <c r="F76" s="51"/>
      <c r="G76" s="51">
        <f t="shared" si="3"/>
        <v>0</v>
      </c>
      <c r="H76" s="51"/>
      <c r="I76" s="51">
        <f t="shared" si="4"/>
        <v>0</v>
      </c>
      <c r="J76" s="57">
        <f t="shared" si="5"/>
        <v>0</v>
      </c>
      <c r="L76" s="58"/>
      <c r="M76" s="37"/>
    </row>
    <row r="77" spans="1:13" s="20" customFormat="1" ht="82.5" customHeight="1" x14ac:dyDescent="0.25">
      <c r="A77" s="88"/>
      <c r="B77" s="59" t="s">
        <v>128</v>
      </c>
      <c r="C77" s="54" t="s">
        <v>129</v>
      </c>
      <c r="D77" s="60" t="s">
        <v>112</v>
      </c>
      <c r="E77" s="51">
        <v>700</v>
      </c>
      <c r="F77" s="51"/>
      <c r="G77" s="51">
        <f t="shared" si="3"/>
        <v>0</v>
      </c>
      <c r="H77" s="51"/>
      <c r="I77" s="51">
        <f t="shared" si="4"/>
        <v>0</v>
      </c>
      <c r="J77" s="57">
        <f t="shared" si="5"/>
        <v>0</v>
      </c>
      <c r="L77" s="58"/>
      <c r="M77" s="37"/>
    </row>
    <row r="78" spans="1:13" s="20" customFormat="1" ht="42" customHeight="1" x14ac:dyDescent="0.25">
      <c r="A78" s="88"/>
      <c r="B78" s="59" t="s">
        <v>130</v>
      </c>
      <c r="C78" s="54" t="s">
        <v>131</v>
      </c>
      <c r="D78" s="60" t="s">
        <v>27</v>
      </c>
      <c r="E78" s="51">
        <v>24</v>
      </c>
      <c r="F78" s="51"/>
      <c r="G78" s="51">
        <f t="shared" si="3"/>
        <v>0</v>
      </c>
      <c r="H78" s="51"/>
      <c r="I78" s="51">
        <f t="shared" si="4"/>
        <v>0</v>
      </c>
      <c r="J78" s="57">
        <f t="shared" si="5"/>
        <v>0</v>
      </c>
      <c r="L78" s="58"/>
      <c r="M78" s="37"/>
    </row>
    <row r="79" spans="1:13" s="20" customFormat="1" ht="27.75" customHeight="1" x14ac:dyDescent="0.25">
      <c r="A79" s="88"/>
      <c r="B79" s="59" t="s">
        <v>132</v>
      </c>
      <c r="C79" s="54" t="s">
        <v>133</v>
      </c>
      <c r="D79" s="60" t="s">
        <v>27</v>
      </c>
      <c r="E79" s="51">
        <v>2</v>
      </c>
      <c r="F79" s="51"/>
      <c r="G79" s="51">
        <f t="shared" ref="G79" si="9">E79*F79</f>
        <v>0</v>
      </c>
      <c r="H79" s="51"/>
      <c r="I79" s="51">
        <f t="shared" si="4"/>
        <v>0</v>
      </c>
      <c r="J79" s="57">
        <f t="shared" si="5"/>
        <v>0</v>
      </c>
      <c r="L79" s="58"/>
      <c r="M79" s="37"/>
    </row>
    <row r="80" spans="1:13" s="20" customFormat="1" x14ac:dyDescent="0.25">
      <c r="A80" s="86"/>
      <c r="B80" s="59"/>
      <c r="C80" s="54"/>
      <c r="D80" s="60"/>
      <c r="E80" s="51"/>
      <c r="F80" s="51"/>
      <c r="G80" s="51"/>
      <c r="H80" s="51"/>
      <c r="I80" s="51"/>
      <c r="J80" s="57"/>
      <c r="L80" s="58"/>
      <c r="M80" s="37"/>
    </row>
    <row r="81" spans="1:14" s="20" customFormat="1" x14ac:dyDescent="0.25">
      <c r="A81" s="86"/>
      <c r="B81" s="26"/>
      <c r="C81" s="27"/>
      <c r="D81" s="67"/>
      <c r="E81" s="39"/>
      <c r="F81" s="51"/>
      <c r="G81" s="39"/>
      <c r="H81" s="51"/>
      <c r="I81" s="39"/>
      <c r="J81" s="52"/>
      <c r="L81" s="58"/>
      <c r="M81" s="37"/>
    </row>
    <row r="82" spans="1:14" s="20" customFormat="1" x14ac:dyDescent="0.25">
      <c r="A82" s="86"/>
      <c r="B82" s="46" t="s">
        <v>134</v>
      </c>
      <c r="C82" s="47" t="s">
        <v>135</v>
      </c>
      <c r="D82" s="47"/>
      <c r="E82" s="48"/>
      <c r="F82" s="49"/>
      <c r="G82" s="49">
        <f>SUM(G84:G95)</f>
        <v>0</v>
      </c>
      <c r="H82" s="49"/>
      <c r="I82" s="49">
        <f t="shared" ref="I82:J82" si="10">SUM(I84:I95)</f>
        <v>0</v>
      </c>
      <c r="J82" s="50">
        <f t="shared" si="10"/>
        <v>0</v>
      </c>
      <c r="L82" s="58"/>
      <c r="M82" s="37"/>
      <c r="N82" s="1"/>
    </row>
    <row r="83" spans="1:14" s="20" customFormat="1" x14ac:dyDescent="0.25">
      <c r="A83" s="86"/>
      <c r="B83" s="26"/>
      <c r="C83" s="27"/>
      <c r="D83" s="67"/>
      <c r="E83" s="39"/>
      <c r="F83" s="51"/>
      <c r="G83" s="39"/>
      <c r="H83" s="51"/>
      <c r="I83" s="39"/>
      <c r="J83" s="52"/>
      <c r="L83" s="58"/>
      <c r="M83" s="37"/>
    </row>
    <row r="84" spans="1:14" s="20" customFormat="1" x14ac:dyDescent="0.25">
      <c r="A84" s="88"/>
      <c r="B84" s="68" t="s">
        <v>136</v>
      </c>
      <c r="C84" s="54" t="s">
        <v>137</v>
      </c>
      <c r="D84" s="60" t="s">
        <v>138</v>
      </c>
      <c r="E84" s="51">
        <v>35</v>
      </c>
      <c r="F84" s="51"/>
      <c r="G84" s="51">
        <f>F84*E84</f>
        <v>0</v>
      </c>
      <c r="H84" s="51"/>
      <c r="I84" s="51">
        <f>H84*E84</f>
        <v>0</v>
      </c>
      <c r="J84" s="57">
        <f>I84+G84</f>
        <v>0</v>
      </c>
      <c r="L84" s="58"/>
      <c r="M84" s="37"/>
    </row>
    <row r="85" spans="1:14" s="20" customFormat="1" x14ac:dyDescent="0.25">
      <c r="A85" s="88"/>
      <c r="B85" s="68" t="s">
        <v>139</v>
      </c>
      <c r="C85" s="54" t="s">
        <v>140</v>
      </c>
      <c r="D85" s="60" t="s">
        <v>138</v>
      </c>
      <c r="E85" s="51">
        <v>80</v>
      </c>
      <c r="F85" s="51"/>
      <c r="G85" s="51">
        <f>F85*E85</f>
        <v>0</v>
      </c>
      <c r="H85" s="51"/>
      <c r="I85" s="51">
        <f>H85*E85</f>
        <v>0</v>
      </c>
      <c r="J85" s="57">
        <f>I85+G85</f>
        <v>0</v>
      </c>
      <c r="L85" s="58"/>
      <c r="M85" s="37"/>
    </row>
    <row r="86" spans="1:14" s="20" customFormat="1" x14ac:dyDescent="0.25">
      <c r="A86" s="88"/>
      <c r="B86" s="68" t="s">
        <v>141</v>
      </c>
      <c r="C86" s="54" t="s">
        <v>142</v>
      </c>
      <c r="D86" s="60" t="s">
        <v>138</v>
      </c>
      <c r="E86" s="51">
        <v>45</v>
      </c>
      <c r="F86" s="51"/>
      <c r="G86" s="51">
        <f t="shared" ref="G86:G137" si="11">F86*E86</f>
        <v>0</v>
      </c>
      <c r="H86" s="51"/>
      <c r="I86" s="51">
        <f t="shared" ref="I86:I137" si="12">H86*E86</f>
        <v>0</v>
      </c>
      <c r="J86" s="57">
        <f t="shared" ref="J86:J137" si="13">I86+G86</f>
        <v>0</v>
      </c>
      <c r="L86" s="58"/>
      <c r="M86" s="37"/>
    </row>
    <row r="87" spans="1:14" s="20" customFormat="1" x14ac:dyDescent="0.25">
      <c r="A87" s="88"/>
      <c r="B87" s="68" t="s">
        <v>143</v>
      </c>
      <c r="C87" s="54" t="s">
        <v>144</v>
      </c>
      <c r="D87" s="60" t="s">
        <v>138</v>
      </c>
      <c r="E87" s="51">
        <v>35</v>
      </c>
      <c r="F87" s="51"/>
      <c r="G87" s="51">
        <f t="shared" si="11"/>
        <v>0</v>
      </c>
      <c r="H87" s="51"/>
      <c r="I87" s="51">
        <f t="shared" si="12"/>
        <v>0</v>
      </c>
      <c r="J87" s="57">
        <f t="shared" si="13"/>
        <v>0</v>
      </c>
      <c r="L87" s="58"/>
      <c r="M87" s="37"/>
    </row>
    <row r="88" spans="1:14" s="20" customFormat="1" x14ac:dyDescent="0.25">
      <c r="A88" s="88"/>
      <c r="B88" s="68" t="s">
        <v>145</v>
      </c>
      <c r="C88" s="54" t="s">
        <v>146</v>
      </c>
      <c r="D88" s="60" t="s">
        <v>138</v>
      </c>
      <c r="E88" s="51">
        <v>80</v>
      </c>
      <c r="F88" s="51"/>
      <c r="G88" s="51">
        <f t="shared" si="11"/>
        <v>0</v>
      </c>
      <c r="H88" s="51"/>
      <c r="I88" s="51">
        <f t="shared" si="12"/>
        <v>0</v>
      </c>
      <c r="J88" s="57">
        <f t="shared" si="13"/>
        <v>0</v>
      </c>
      <c r="L88" s="58"/>
      <c r="M88" s="37"/>
    </row>
    <row r="89" spans="1:14" s="20" customFormat="1" x14ac:dyDescent="0.25">
      <c r="A89" s="88"/>
      <c r="B89" s="68" t="s">
        <v>147</v>
      </c>
      <c r="C89" s="54" t="s">
        <v>148</v>
      </c>
      <c r="D89" s="60" t="s">
        <v>138</v>
      </c>
      <c r="E89" s="51">
        <v>45</v>
      </c>
      <c r="F89" s="51"/>
      <c r="G89" s="51">
        <f t="shared" si="11"/>
        <v>0</v>
      </c>
      <c r="H89" s="51"/>
      <c r="I89" s="51">
        <f t="shared" si="12"/>
        <v>0</v>
      </c>
      <c r="J89" s="57">
        <f t="shared" si="13"/>
        <v>0</v>
      </c>
      <c r="L89" s="58"/>
      <c r="M89" s="37"/>
    </row>
    <row r="90" spans="1:14" s="20" customFormat="1" x14ac:dyDescent="0.25">
      <c r="A90" s="88"/>
      <c r="B90" s="68" t="s">
        <v>149</v>
      </c>
      <c r="C90" s="54" t="s">
        <v>150</v>
      </c>
      <c r="D90" s="60" t="s">
        <v>112</v>
      </c>
      <c r="E90" s="51">
        <v>22.9</v>
      </c>
      <c r="F90" s="51"/>
      <c r="G90" s="51">
        <f t="shared" si="11"/>
        <v>0</v>
      </c>
      <c r="H90" s="51"/>
      <c r="I90" s="51">
        <f t="shared" si="12"/>
        <v>0</v>
      </c>
      <c r="J90" s="57">
        <f t="shared" si="13"/>
        <v>0</v>
      </c>
      <c r="L90" s="58"/>
      <c r="M90" s="37"/>
    </row>
    <row r="91" spans="1:14" s="20" customFormat="1" x14ac:dyDescent="0.25">
      <c r="A91" s="88"/>
      <c r="B91" s="68" t="s">
        <v>151</v>
      </c>
      <c r="C91" s="54" t="s">
        <v>152</v>
      </c>
      <c r="D91" s="60" t="s">
        <v>123</v>
      </c>
      <c r="E91" s="51">
        <v>1</v>
      </c>
      <c r="F91" s="51"/>
      <c r="G91" s="51">
        <f t="shared" si="11"/>
        <v>0</v>
      </c>
      <c r="H91" s="51"/>
      <c r="I91" s="51">
        <f t="shared" si="12"/>
        <v>0</v>
      </c>
      <c r="J91" s="57">
        <f t="shared" si="13"/>
        <v>0</v>
      </c>
      <c r="L91" s="58"/>
      <c r="M91" s="37"/>
    </row>
    <row r="92" spans="1:14" s="20" customFormat="1" x14ac:dyDescent="0.25">
      <c r="A92" s="88"/>
      <c r="B92" s="68" t="s">
        <v>153</v>
      </c>
      <c r="C92" s="54" t="s">
        <v>154</v>
      </c>
      <c r="D92" s="60" t="s">
        <v>27</v>
      </c>
      <c r="E92" s="51">
        <v>7</v>
      </c>
      <c r="F92" s="51"/>
      <c r="G92" s="51">
        <f t="shared" si="11"/>
        <v>0</v>
      </c>
      <c r="H92" s="51"/>
      <c r="I92" s="51">
        <f t="shared" si="12"/>
        <v>0</v>
      </c>
      <c r="J92" s="57">
        <f t="shared" si="13"/>
        <v>0</v>
      </c>
      <c r="L92" s="58"/>
      <c r="M92" s="37"/>
    </row>
    <row r="93" spans="1:14" s="20" customFormat="1" x14ac:dyDescent="0.25">
      <c r="A93" s="88"/>
      <c r="B93" s="68" t="s">
        <v>155</v>
      </c>
      <c r="C93" s="54" t="s">
        <v>156</v>
      </c>
      <c r="D93" s="60" t="s">
        <v>27</v>
      </c>
      <c r="E93" s="51">
        <v>7</v>
      </c>
      <c r="F93" s="51"/>
      <c r="G93" s="51">
        <f t="shared" si="11"/>
        <v>0</v>
      </c>
      <c r="H93" s="51"/>
      <c r="I93" s="51">
        <f t="shared" si="12"/>
        <v>0</v>
      </c>
      <c r="J93" s="57">
        <f t="shared" si="13"/>
        <v>0</v>
      </c>
      <c r="L93" s="58"/>
      <c r="M93" s="37"/>
    </row>
    <row r="94" spans="1:14" s="20" customFormat="1" x14ac:dyDescent="0.25">
      <c r="A94" s="88"/>
      <c r="B94" s="68" t="s">
        <v>157</v>
      </c>
      <c r="C94" s="54" t="s">
        <v>158</v>
      </c>
      <c r="D94" s="60" t="s">
        <v>27</v>
      </c>
      <c r="E94" s="51">
        <v>14</v>
      </c>
      <c r="F94" s="51"/>
      <c r="G94" s="51">
        <f t="shared" si="11"/>
        <v>0</v>
      </c>
      <c r="H94" s="51"/>
      <c r="I94" s="51">
        <f t="shared" si="12"/>
        <v>0</v>
      </c>
      <c r="J94" s="57">
        <f t="shared" si="13"/>
        <v>0</v>
      </c>
      <c r="L94" s="58"/>
      <c r="M94" s="37"/>
    </row>
    <row r="95" spans="1:14" s="20" customFormat="1" x14ac:dyDescent="0.25">
      <c r="A95" s="88"/>
      <c r="B95" s="68" t="s">
        <v>159</v>
      </c>
      <c r="C95" s="54" t="s">
        <v>160</v>
      </c>
      <c r="D95" s="60" t="s">
        <v>27</v>
      </c>
      <c r="E95" s="51">
        <v>7</v>
      </c>
      <c r="F95" s="51"/>
      <c r="G95" s="51">
        <f t="shared" si="11"/>
        <v>0</v>
      </c>
      <c r="H95" s="51"/>
      <c r="I95" s="51">
        <f t="shared" si="12"/>
        <v>0</v>
      </c>
      <c r="J95" s="57">
        <f t="shared" si="13"/>
        <v>0</v>
      </c>
      <c r="L95" s="58"/>
      <c r="M95" s="37"/>
    </row>
    <row r="96" spans="1:14" s="20" customFormat="1" x14ac:dyDescent="0.25">
      <c r="A96" s="86"/>
      <c r="B96" s="26"/>
      <c r="C96" s="27"/>
      <c r="D96" s="60"/>
      <c r="E96" s="51"/>
      <c r="F96" s="51"/>
      <c r="G96" s="51">
        <f t="shared" si="11"/>
        <v>0</v>
      </c>
      <c r="H96" s="51"/>
      <c r="I96" s="51">
        <f t="shared" si="12"/>
        <v>0</v>
      </c>
      <c r="J96" s="57">
        <f t="shared" si="13"/>
        <v>0</v>
      </c>
      <c r="L96" s="58"/>
      <c r="M96" s="37"/>
    </row>
    <row r="97" spans="1:14" s="20" customFormat="1" x14ac:dyDescent="0.25">
      <c r="A97" s="86"/>
      <c r="B97" s="68"/>
      <c r="C97" s="54"/>
      <c r="D97" s="60"/>
      <c r="E97" s="51"/>
      <c r="F97" s="51"/>
      <c r="G97" s="51">
        <f t="shared" si="11"/>
        <v>0</v>
      </c>
      <c r="H97" s="51"/>
      <c r="I97" s="51">
        <f t="shared" si="12"/>
        <v>0</v>
      </c>
      <c r="J97" s="57">
        <f t="shared" si="13"/>
        <v>0</v>
      </c>
      <c r="L97" s="58"/>
      <c r="M97" s="37"/>
    </row>
    <row r="98" spans="1:14" s="20" customFormat="1" x14ac:dyDescent="0.25">
      <c r="A98" s="86"/>
      <c r="B98" s="41" t="s">
        <v>161</v>
      </c>
      <c r="C98" s="42" t="s">
        <v>162</v>
      </c>
      <c r="D98" s="69"/>
      <c r="E98" s="44"/>
      <c r="F98" s="44"/>
      <c r="G98" s="44">
        <f>SUM(G100:G105)</f>
        <v>0</v>
      </c>
      <c r="H98" s="44"/>
      <c r="I98" s="44">
        <f t="shared" ref="I98:J98" si="14">SUM(I100:I105)</f>
        <v>0</v>
      </c>
      <c r="J98" s="45">
        <f t="shared" si="14"/>
        <v>0</v>
      </c>
      <c r="L98" s="58"/>
      <c r="M98" s="37"/>
      <c r="N98" s="1"/>
    </row>
    <row r="99" spans="1:14" s="20" customFormat="1" ht="12" customHeight="1" x14ac:dyDescent="0.25">
      <c r="A99" s="86"/>
      <c r="B99" s="26"/>
      <c r="C99" s="70"/>
      <c r="D99" s="60"/>
      <c r="E99" s="51"/>
      <c r="F99" s="51"/>
      <c r="G99" s="51">
        <f t="shared" si="11"/>
        <v>0</v>
      </c>
      <c r="H99" s="51"/>
      <c r="I99" s="51">
        <f t="shared" si="12"/>
        <v>0</v>
      </c>
      <c r="J99" s="57">
        <f t="shared" si="13"/>
        <v>0</v>
      </c>
      <c r="L99" s="58"/>
      <c r="M99" s="37"/>
    </row>
    <row r="100" spans="1:14" s="20" customFormat="1" ht="45" customHeight="1" x14ac:dyDescent="0.25">
      <c r="A100" s="88"/>
      <c r="B100" s="68" t="s">
        <v>163</v>
      </c>
      <c r="C100" s="54" t="s">
        <v>164</v>
      </c>
      <c r="D100" s="60" t="s">
        <v>27</v>
      </c>
      <c r="E100" s="51">
        <v>1</v>
      </c>
      <c r="F100" s="51"/>
      <c r="G100" s="51">
        <f t="shared" si="11"/>
        <v>0</v>
      </c>
      <c r="H100" s="51"/>
      <c r="I100" s="51">
        <f t="shared" si="12"/>
        <v>0</v>
      </c>
      <c r="J100" s="57">
        <f t="shared" si="13"/>
        <v>0</v>
      </c>
      <c r="L100" s="58"/>
      <c r="M100" s="37"/>
    </row>
    <row r="101" spans="1:14" s="20" customFormat="1" ht="33" customHeight="1" x14ac:dyDescent="0.25">
      <c r="A101" s="88"/>
      <c r="B101" s="68" t="s">
        <v>165</v>
      </c>
      <c r="C101" s="54" t="s">
        <v>166</v>
      </c>
      <c r="D101" s="60" t="s">
        <v>27</v>
      </c>
      <c r="E101" s="51">
        <v>1</v>
      </c>
      <c r="F101" s="51"/>
      <c r="G101" s="51">
        <f t="shared" si="11"/>
        <v>0</v>
      </c>
      <c r="H101" s="51"/>
      <c r="I101" s="51">
        <f t="shared" si="12"/>
        <v>0</v>
      </c>
      <c r="J101" s="57">
        <f t="shared" si="13"/>
        <v>0</v>
      </c>
      <c r="L101" s="58"/>
      <c r="M101" s="37"/>
    </row>
    <row r="102" spans="1:14" s="20" customFormat="1" ht="24.75" customHeight="1" x14ac:dyDescent="0.25">
      <c r="A102" s="88"/>
      <c r="B102" s="68" t="s">
        <v>167</v>
      </c>
      <c r="C102" s="54" t="s">
        <v>168</v>
      </c>
      <c r="D102" s="60" t="s">
        <v>27</v>
      </c>
      <c r="E102" s="51">
        <v>1</v>
      </c>
      <c r="F102" s="51"/>
      <c r="G102" s="51">
        <f t="shared" si="11"/>
        <v>0</v>
      </c>
      <c r="H102" s="51"/>
      <c r="I102" s="51">
        <f t="shared" si="12"/>
        <v>0</v>
      </c>
      <c r="J102" s="57">
        <f t="shared" si="13"/>
        <v>0</v>
      </c>
      <c r="L102" s="58"/>
      <c r="M102" s="37"/>
    </row>
    <row r="103" spans="1:14" s="20" customFormat="1" ht="27.75" customHeight="1" x14ac:dyDescent="0.25">
      <c r="A103" s="88"/>
      <c r="B103" s="68" t="s">
        <v>169</v>
      </c>
      <c r="C103" s="54" t="s">
        <v>170</v>
      </c>
      <c r="D103" s="60" t="s">
        <v>27</v>
      </c>
      <c r="E103" s="51">
        <v>7</v>
      </c>
      <c r="F103" s="51"/>
      <c r="G103" s="51">
        <f t="shared" si="11"/>
        <v>0</v>
      </c>
      <c r="H103" s="51"/>
      <c r="I103" s="51">
        <f t="shared" si="12"/>
        <v>0</v>
      </c>
      <c r="J103" s="57">
        <f t="shared" si="13"/>
        <v>0</v>
      </c>
      <c r="L103" s="58"/>
      <c r="M103" s="37"/>
    </row>
    <row r="104" spans="1:14" s="20" customFormat="1" ht="25.5" customHeight="1" x14ac:dyDescent="0.25">
      <c r="A104" s="88"/>
      <c r="B104" s="68" t="s">
        <v>171</v>
      </c>
      <c r="C104" s="54" t="s">
        <v>172</v>
      </c>
      <c r="D104" s="60" t="s">
        <v>123</v>
      </c>
      <c r="E104" s="51">
        <v>1</v>
      </c>
      <c r="F104" s="51"/>
      <c r="G104" s="51">
        <f t="shared" si="11"/>
        <v>0</v>
      </c>
      <c r="H104" s="51"/>
      <c r="I104" s="51">
        <f t="shared" si="12"/>
        <v>0</v>
      </c>
      <c r="J104" s="57">
        <f t="shared" si="13"/>
        <v>0</v>
      </c>
      <c r="L104" s="58"/>
      <c r="M104" s="37"/>
    </row>
    <row r="105" spans="1:14" s="20" customFormat="1" x14ac:dyDescent="0.25">
      <c r="A105" s="86"/>
      <c r="B105" s="68"/>
      <c r="C105" s="54"/>
      <c r="D105" s="60"/>
      <c r="E105" s="51"/>
      <c r="F105" s="51"/>
      <c r="G105" s="51">
        <f t="shared" si="11"/>
        <v>0</v>
      </c>
      <c r="H105" s="51"/>
      <c r="I105" s="51">
        <f t="shared" si="12"/>
        <v>0</v>
      </c>
      <c r="J105" s="57">
        <f t="shared" si="13"/>
        <v>0</v>
      </c>
      <c r="L105" s="58"/>
      <c r="M105" s="37"/>
    </row>
    <row r="106" spans="1:14" s="20" customFormat="1" x14ac:dyDescent="0.25">
      <c r="A106" s="86"/>
      <c r="B106" s="68"/>
      <c r="C106" s="54"/>
      <c r="D106" s="60"/>
      <c r="E106" s="51"/>
      <c r="F106" s="51"/>
      <c r="G106" s="51">
        <f t="shared" si="11"/>
        <v>0</v>
      </c>
      <c r="H106" s="51"/>
      <c r="I106" s="51">
        <f t="shared" si="12"/>
        <v>0</v>
      </c>
      <c r="J106" s="57">
        <f t="shared" si="13"/>
        <v>0</v>
      </c>
      <c r="L106" s="58"/>
      <c r="M106" s="37"/>
    </row>
    <row r="107" spans="1:14" s="20" customFormat="1" x14ac:dyDescent="0.25">
      <c r="A107" s="86"/>
      <c r="B107" s="41" t="s">
        <v>173</v>
      </c>
      <c r="C107" s="42" t="s">
        <v>174</v>
      </c>
      <c r="D107" s="69"/>
      <c r="E107" s="44"/>
      <c r="F107" s="44"/>
      <c r="G107" s="44">
        <f>SUM(G109:G133)</f>
        <v>0</v>
      </c>
      <c r="H107" s="44"/>
      <c r="I107" s="44">
        <f>SUM(I109:I133)</f>
        <v>0</v>
      </c>
      <c r="J107" s="45">
        <f>SUM(J109:J133)</f>
        <v>0</v>
      </c>
      <c r="L107" s="58"/>
      <c r="M107" s="37"/>
      <c r="N107" s="71"/>
    </row>
    <row r="108" spans="1:14" s="20" customFormat="1" x14ac:dyDescent="0.25">
      <c r="A108" s="86"/>
      <c r="B108" s="68"/>
      <c r="C108" s="54"/>
      <c r="D108" s="60"/>
      <c r="E108" s="51"/>
      <c r="F108" s="51"/>
      <c r="G108" s="51">
        <f t="shared" si="11"/>
        <v>0</v>
      </c>
      <c r="H108" s="51"/>
      <c r="I108" s="51">
        <f t="shared" si="12"/>
        <v>0</v>
      </c>
      <c r="J108" s="57">
        <f t="shared" si="13"/>
        <v>0</v>
      </c>
      <c r="L108" s="58"/>
      <c r="M108" s="37"/>
    </row>
    <row r="109" spans="1:14" s="20" customFormat="1" ht="22.5" customHeight="1" x14ac:dyDescent="0.25">
      <c r="A109" s="88"/>
      <c r="B109" s="68" t="s">
        <v>175</v>
      </c>
      <c r="C109" s="54" t="s">
        <v>176</v>
      </c>
      <c r="D109" s="60" t="s">
        <v>177</v>
      </c>
      <c r="E109" s="51">
        <v>140</v>
      </c>
      <c r="F109" s="51"/>
      <c r="G109" s="51">
        <f t="shared" si="11"/>
        <v>0</v>
      </c>
      <c r="H109" s="51"/>
      <c r="I109" s="51">
        <f t="shared" si="12"/>
        <v>0</v>
      </c>
      <c r="J109" s="57">
        <f t="shared" si="13"/>
        <v>0</v>
      </c>
      <c r="L109" s="72"/>
      <c r="M109" s="72"/>
    </row>
    <row r="110" spans="1:14" s="20" customFormat="1" ht="30" customHeight="1" x14ac:dyDescent="0.25">
      <c r="A110" s="88"/>
      <c r="B110" s="68" t="s">
        <v>178</v>
      </c>
      <c r="C110" s="54" t="s">
        <v>179</v>
      </c>
      <c r="D110" s="60" t="s">
        <v>177</v>
      </c>
      <c r="E110" s="51">
        <v>60</v>
      </c>
      <c r="F110" s="51"/>
      <c r="G110" s="51">
        <f t="shared" si="11"/>
        <v>0</v>
      </c>
      <c r="H110" s="51"/>
      <c r="I110" s="51">
        <f t="shared" si="12"/>
        <v>0</v>
      </c>
      <c r="J110" s="57">
        <f t="shared" si="13"/>
        <v>0</v>
      </c>
      <c r="L110" s="72"/>
      <c r="M110" s="71"/>
    </row>
    <row r="111" spans="1:14" s="20" customFormat="1" ht="30.75" customHeight="1" x14ac:dyDescent="0.25">
      <c r="A111" s="88"/>
      <c r="B111" s="68" t="s">
        <v>180</v>
      </c>
      <c r="C111" s="54" t="s">
        <v>181</v>
      </c>
      <c r="D111" s="60" t="s">
        <v>177</v>
      </c>
      <c r="E111" s="51">
        <v>160</v>
      </c>
      <c r="F111" s="51"/>
      <c r="G111" s="51">
        <f t="shared" si="11"/>
        <v>0</v>
      </c>
      <c r="H111" s="51"/>
      <c r="I111" s="51">
        <f t="shared" si="12"/>
        <v>0</v>
      </c>
      <c r="J111" s="57">
        <f t="shared" si="13"/>
        <v>0</v>
      </c>
      <c r="L111" s="72"/>
      <c r="M111" s="71"/>
    </row>
    <row r="112" spans="1:14" s="20" customFormat="1" ht="18" customHeight="1" x14ac:dyDescent="0.25">
      <c r="A112" s="88"/>
      <c r="B112" s="68" t="s">
        <v>182</v>
      </c>
      <c r="C112" s="54" t="s">
        <v>183</v>
      </c>
      <c r="D112" s="60" t="s">
        <v>27</v>
      </c>
      <c r="E112" s="51">
        <v>2</v>
      </c>
      <c r="F112" s="51"/>
      <c r="G112" s="51">
        <f t="shared" si="11"/>
        <v>0</v>
      </c>
      <c r="H112" s="51"/>
      <c r="I112" s="51">
        <f t="shared" si="12"/>
        <v>0</v>
      </c>
      <c r="J112" s="57">
        <f t="shared" si="13"/>
        <v>0</v>
      </c>
      <c r="L112" s="72"/>
      <c r="M112" s="71"/>
    </row>
    <row r="113" spans="1:13" s="20" customFormat="1" ht="18" customHeight="1" x14ac:dyDescent="0.25">
      <c r="A113" s="88"/>
      <c r="B113" s="68" t="s">
        <v>184</v>
      </c>
      <c r="C113" s="54" t="s">
        <v>185</v>
      </c>
      <c r="D113" s="60" t="s">
        <v>123</v>
      </c>
      <c r="E113" s="51">
        <v>1</v>
      </c>
      <c r="F113" s="51"/>
      <c r="G113" s="51">
        <f t="shared" si="11"/>
        <v>0</v>
      </c>
      <c r="H113" s="51"/>
      <c r="I113" s="51">
        <f t="shared" si="12"/>
        <v>0</v>
      </c>
      <c r="J113" s="57">
        <f t="shared" si="13"/>
        <v>0</v>
      </c>
      <c r="L113" s="72"/>
      <c r="M113" s="37"/>
    </row>
    <row r="114" spans="1:13" s="20" customFormat="1" ht="13.5" customHeight="1" x14ac:dyDescent="0.25">
      <c r="A114" s="88"/>
      <c r="B114" s="68" t="s">
        <v>186</v>
      </c>
      <c r="C114" s="54" t="s">
        <v>187</v>
      </c>
      <c r="D114" s="60" t="s">
        <v>177</v>
      </c>
      <c r="E114" s="51">
        <v>117</v>
      </c>
      <c r="F114" s="51"/>
      <c r="G114" s="51">
        <f t="shared" si="11"/>
        <v>0</v>
      </c>
      <c r="H114" s="51"/>
      <c r="I114" s="51">
        <f t="shared" si="12"/>
        <v>0</v>
      </c>
      <c r="J114" s="57">
        <f t="shared" si="13"/>
        <v>0</v>
      </c>
      <c r="L114" s="72"/>
      <c r="M114" s="71"/>
    </row>
    <row r="115" spans="1:13" s="20" customFormat="1" x14ac:dyDescent="0.25">
      <c r="A115" s="88"/>
      <c r="B115" s="68" t="s">
        <v>188</v>
      </c>
      <c r="C115" s="54" t="s">
        <v>189</v>
      </c>
      <c r="D115" s="60" t="s">
        <v>177</v>
      </c>
      <c r="E115" s="51">
        <v>320</v>
      </c>
      <c r="F115" s="51"/>
      <c r="G115" s="51">
        <f t="shared" si="11"/>
        <v>0</v>
      </c>
      <c r="H115" s="51"/>
      <c r="I115" s="51">
        <f t="shared" si="12"/>
        <v>0</v>
      </c>
      <c r="J115" s="57">
        <f t="shared" si="13"/>
        <v>0</v>
      </c>
      <c r="L115" s="72"/>
      <c r="M115" s="71"/>
    </row>
    <row r="116" spans="1:13" s="20" customFormat="1" x14ac:dyDescent="0.25">
      <c r="A116" s="88"/>
      <c r="B116" s="68" t="s">
        <v>190</v>
      </c>
      <c r="C116" s="54" t="s">
        <v>191</v>
      </c>
      <c r="D116" s="60" t="s">
        <v>123</v>
      </c>
      <c r="E116" s="51">
        <v>1</v>
      </c>
      <c r="F116" s="51"/>
      <c r="G116" s="51">
        <f t="shared" si="11"/>
        <v>0</v>
      </c>
      <c r="H116" s="51"/>
      <c r="I116" s="51">
        <f t="shared" si="12"/>
        <v>0</v>
      </c>
      <c r="J116" s="57">
        <f t="shared" si="13"/>
        <v>0</v>
      </c>
      <c r="L116" s="72"/>
      <c r="M116" s="37"/>
    </row>
    <row r="117" spans="1:13" s="20" customFormat="1" x14ac:dyDescent="0.25">
      <c r="A117" s="88"/>
      <c r="B117" s="68" t="s">
        <v>192</v>
      </c>
      <c r="C117" s="54" t="s">
        <v>193</v>
      </c>
      <c r="D117" s="60" t="s">
        <v>123</v>
      </c>
      <c r="E117" s="51">
        <v>1</v>
      </c>
      <c r="F117" s="51"/>
      <c r="G117" s="51">
        <f t="shared" si="11"/>
        <v>0</v>
      </c>
      <c r="H117" s="51"/>
      <c r="I117" s="51">
        <f t="shared" si="12"/>
        <v>0</v>
      </c>
      <c r="J117" s="57">
        <f t="shared" si="13"/>
        <v>0</v>
      </c>
      <c r="L117" s="58"/>
      <c r="M117" s="37"/>
    </row>
    <row r="118" spans="1:13" s="20" customFormat="1" x14ac:dyDescent="0.25">
      <c r="A118" s="88"/>
      <c r="B118" s="68" t="s">
        <v>194</v>
      </c>
      <c r="C118" s="54" t="s">
        <v>195</v>
      </c>
      <c r="D118" s="60" t="s">
        <v>177</v>
      </c>
      <c r="E118" s="51">
        <v>117</v>
      </c>
      <c r="F118" s="51"/>
      <c r="G118" s="51">
        <f t="shared" si="11"/>
        <v>0</v>
      </c>
      <c r="H118" s="51"/>
      <c r="I118" s="51">
        <f t="shared" si="12"/>
        <v>0</v>
      </c>
      <c r="J118" s="57">
        <f t="shared" si="13"/>
        <v>0</v>
      </c>
      <c r="L118" s="72"/>
      <c r="M118" s="71"/>
    </row>
    <row r="119" spans="1:13" s="20" customFormat="1" x14ac:dyDescent="0.25">
      <c r="A119" s="88"/>
      <c r="B119" s="68" t="s">
        <v>196</v>
      </c>
      <c r="C119" s="54" t="s">
        <v>197</v>
      </c>
      <c r="D119" s="60" t="s">
        <v>123</v>
      </c>
      <c r="E119" s="51">
        <v>1</v>
      </c>
      <c r="F119" s="51"/>
      <c r="G119" s="51">
        <f t="shared" si="11"/>
        <v>0</v>
      </c>
      <c r="H119" s="51"/>
      <c r="I119" s="51">
        <f t="shared" si="12"/>
        <v>0</v>
      </c>
      <c r="J119" s="57">
        <f t="shared" si="13"/>
        <v>0</v>
      </c>
      <c r="L119" s="72"/>
      <c r="M119" s="37"/>
    </row>
    <row r="120" spans="1:13" s="20" customFormat="1" x14ac:dyDescent="0.25">
      <c r="A120" s="88"/>
      <c r="B120" s="68" t="s">
        <v>198</v>
      </c>
      <c r="C120" s="54" t="s">
        <v>199</v>
      </c>
      <c r="D120" s="60" t="s">
        <v>123</v>
      </c>
      <c r="E120" s="51">
        <v>1</v>
      </c>
      <c r="F120" s="51"/>
      <c r="G120" s="51">
        <f t="shared" si="11"/>
        <v>0</v>
      </c>
      <c r="H120" s="51"/>
      <c r="I120" s="51">
        <f t="shared" si="12"/>
        <v>0</v>
      </c>
      <c r="J120" s="57">
        <f t="shared" si="13"/>
        <v>0</v>
      </c>
      <c r="L120" s="58"/>
      <c r="M120" s="37"/>
    </row>
    <row r="121" spans="1:13" s="20" customFormat="1" x14ac:dyDescent="0.25">
      <c r="A121" s="88"/>
      <c r="B121" s="68" t="s">
        <v>200</v>
      </c>
      <c r="C121" s="54" t="s">
        <v>201</v>
      </c>
      <c r="D121" s="60" t="s">
        <v>27</v>
      </c>
      <c r="E121" s="51">
        <v>4</v>
      </c>
      <c r="F121" s="51"/>
      <c r="G121" s="51">
        <f t="shared" si="11"/>
        <v>0</v>
      </c>
      <c r="H121" s="51"/>
      <c r="I121" s="51">
        <f t="shared" si="12"/>
        <v>0</v>
      </c>
      <c r="J121" s="57">
        <f t="shared" si="13"/>
        <v>0</v>
      </c>
      <c r="L121" s="58"/>
      <c r="M121" s="37"/>
    </row>
    <row r="122" spans="1:13" s="20" customFormat="1" x14ac:dyDescent="0.25">
      <c r="A122" s="88"/>
      <c r="B122" s="68" t="s">
        <v>202</v>
      </c>
      <c r="C122" s="54" t="s">
        <v>203</v>
      </c>
      <c r="D122" s="60" t="s">
        <v>27</v>
      </c>
      <c r="E122" s="51">
        <v>7</v>
      </c>
      <c r="F122" s="51"/>
      <c r="G122" s="51">
        <f t="shared" si="11"/>
        <v>0</v>
      </c>
      <c r="H122" s="51"/>
      <c r="I122" s="51">
        <f t="shared" si="12"/>
        <v>0</v>
      </c>
      <c r="J122" s="57">
        <f t="shared" si="13"/>
        <v>0</v>
      </c>
      <c r="L122" s="58"/>
      <c r="M122" s="37"/>
    </row>
    <row r="123" spans="1:13" s="20" customFormat="1" x14ac:dyDescent="0.25">
      <c r="A123" s="88"/>
      <c r="B123" s="68" t="s">
        <v>204</v>
      </c>
      <c r="C123" s="54" t="s">
        <v>205</v>
      </c>
      <c r="D123" s="60" t="s">
        <v>123</v>
      </c>
      <c r="E123" s="51">
        <v>1</v>
      </c>
      <c r="F123" s="51"/>
      <c r="G123" s="51">
        <f t="shared" si="11"/>
        <v>0</v>
      </c>
      <c r="H123" s="51"/>
      <c r="I123" s="51">
        <f t="shared" si="12"/>
        <v>0</v>
      </c>
      <c r="J123" s="57">
        <f t="shared" si="13"/>
        <v>0</v>
      </c>
      <c r="L123" s="72"/>
      <c r="M123" s="37"/>
    </row>
    <row r="124" spans="1:13" s="20" customFormat="1" ht="46.5" customHeight="1" x14ac:dyDescent="0.25">
      <c r="A124" s="88"/>
      <c r="B124" s="68" t="s">
        <v>206</v>
      </c>
      <c r="C124" s="54" t="s">
        <v>232</v>
      </c>
      <c r="D124" s="60" t="s">
        <v>123</v>
      </c>
      <c r="E124" s="51">
        <v>1</v>
      </c>
      <c r="F124" s="51"/>
      <c r="G124" s="51">
        <f t="shared" si="11"/>
        <v>0</v>
      </c>
      <c r="H124" s="51"/>
      <c r="I124" s="51">
        <f t="shared" si="12"/>
        <v>0</v>
      </c>
      <c r="J124" s="57">
        <f t="shared" si="13"/>
        <v>0</v>
      </c>
      <c r="L124" s="58"/>
      <c r="M124" s="37"/>
    </row>
    <row r="125" spans="1:13" s="20" customFormat="1" ht="15.75" customHeight="1" x14ac:dyDescent="0.25">
      <c r="A125" s="88"/>
      <c r="B125" s="68" t="s">
        <v>207</v>
      </c>
      <c r="C125" s="54" t="s">
        <v>208</v>
      </c>
      <c r="D125" s="60" t="s">
        <v>123</v>
      </c>
      <c r="E125" s="51">
        <v>1</v>
      </c>
      <c r="F125" s="51"/>
      <c r="G125" s="51">
        <f t="shared" si="11"/>
        <v>0</v>
      </c>
      <c r="H125" s="51"/>
      <c r="I125" s="51">
        <f t="shared" si="12"/>
        <v>0</v>
      </c>
      <c r="J125" s="57">
        <f t="shared" si="13"/>
        <v>0</v>
      </c>
      <c r="L125" s="58"/>
      <c r="M125" s="37"/>
    </row>
    <row r="126" spans="1:13" s="20" customFormat="1" ht="20.25" customHeight="1" x14ac:dyDescent="0.25">
      <c r="A126" s="88"/>
      <c r="B126" s="68" t="s">
        <v>209</v>
      </c>
      <c r="C126" s="54" t="s">
        <v>199</v>
      </c>
      <c r="D126" s="60" t="s">
        <v>123</v>
      </c>
      <c r="E126" s="51">
        <v>1</v>
      </c>
      <c r="F126" s="51"/>
      <c r="G126" s="51">
        <f t="shared" si="11"/>
        <v>0</v>
      </c>
      <c r="H126" s="51"/>
      <c r="I126" s="51">
        <f t="shared" si="12"/>
        <v>0</v>
      </c>
      <c r="J126" s="57">
        <f t="shared" si="13"/>
        <v>0</v>
      </c>
      <c r="L126" s="58"/>
      <c r="M126" s="37"/>
    </row>
    <row r="127" spans="1:13" s="20" customFormat="1" ht="33.75" x14ac:dyDescent="0.25">
      <c r="A127" s="88"/>
      <c r="B127" s="68" t="s">
        <v>210</v>
      </c>
      <c r="C127" s="54" t="s">
        <v>211</v>
      </c>
      <c r="D127" s="60" t="s">
        <v>123</v>
      </c>
      <c r="E127" s="51">
        <v>1</v>
      </c>
      <c r="F127" s="51"/>
      <c r="G127" s="51">
        <f t="shared" si="11"/>
        <v>0</v>
      </c>
      <c r="H127" s="51"/>
      <c r="I127" s="51">
        <f t="shared" si="12"/>
        <v>0</v>
      </c>
      <c r="J127" s="57">
        <f t="shared" si="13"/>
        <v>0</v>
      </c>
      <c r="L127" s="58"/>
      <c r="M127" s="37"/>
    </row>
    <row r="128" spans="1:13" s="20" customFormat="1" x14ac:dyDescent="0.25">
      <c r="A128" s="88"/>
      <c r="B128" s="68" t="s">
        <v>212</v>
      </c>
      <c r="C128" s="54" t="s">
        <v>213</v>
      </c>
      <c r="D128" s="60" t="s">
        <v>123</v>
      </c>
      <c r="E128" s="51">
        <v>1</v>
      </c>
      <c r="F128" s="51"/>
      <c r="G128" s="51">
        <f t="shared" si="11"/>
        <v>0</v>
      </c>
      <c r="H128" s="51"/>
      <c r="I128" s="51">
        <f t="shared" si="12"/>
        <v>0</v>
      </c>
      <c r="J128" s="57">
        <f t="shared" si="13"/>
        <v>0</v>
      </c>
      <c r="L128" s="58"/>
      <c r="M128" s="37"/>
    </row>
    <row r="129" spans="1:14" s="20" customFormat="1" x14ac:dyDescent="0.25">
      <c r="A129" s="88"/>
      <c r="B129" s="68" t="s">
        <v>214</v>
      </c>
      <c r="C129" s="54" t="s">
        <v>215</v>
      </c>
      <c r="D129" s="60" t="s">
        <v>123</v>
      </c>
      <c r="E129" s="51">
        <v>1</v>
      </c>
      <c r="F129" s="51"/>
      <c r="G129" s="51">
        <f t="shared" si="11"/>
        <v>0</v>
      </c>
      <c r="H129" s="51"/>
      <c r="I129" s="51">
        <f t="shared" si="12"/>
        <v>0</v>
      </c>
      <c r="J129" s="57">
        <f t="shared" si="13"/>
        <v>0</v>
      </c>
      <c r="L129" s="58"/>
      <c r="M129" s="37"/>
    </row>
    <row r="130" spans="1:14" s="20" customFormat="1" x14ac:dyDescent="0.25">
      <c r="A130" s="88"/>
      <c r="B130" s="68" t="s">
        <v>216</v>
      </c>
      <c r="C130" s="54" t="s">
        <v>217</v>
      </c>
      <c r="D130" s="60" t="s">
        <v>123</v>
      </c>
      <c r="E130" s="51">
        <v>1</v>
      </c>
      <c r="F130" s="51"/>
      <c r="G130" s="51">
        <f t="shared" si="11"/>
        <v>0</v>
      </c>
      <c r="H130" s="51"/>
      <c r="I130" s="51">
        <f t="shared" si="12"/>
        <v>0</v>
      </c>
      <c r="J130" s="57">
        <f t="shared" si="13"/>
        <v>0</v>
      </c>
      <c r="L130" s="58"/>
      <c r="M130" s="37"/>
    </row>
    <row r="131" spans="1:14" s="20" customFormat="1" x14ac:dyDescent="0.25">
      <c r="A131" s="88"/>
      <c r="B131" s="68" t="s">
        <v>218</v>
      </c>
      <c r="C131" s="54" t="s">
        <v>219</v>
      </c>
      <c r="D131" s="60" t="s">
        <v>123</v>
      </c>
      <c r="E131" s="51">
        <v>1</v>
      </c>
      <c r="F131" s="51"/>
      <c r="G131" s="51">
        <f t="shared" si="11"/>
        <v>0</v>
      </c>
      <c r="H131" s="51"/>
      <c r="I131" s="51">
        <f t="shared" si="12"/>
        <v>0</v>
      </c>
      <c r="J131" s="57">
        <f t="shared" si="13"/>
        <v>0</v>
      </c>
      <c r="L131" s="58"/>
      <c r="M131" s="37"/>
    </row>
    <row r="132" spans="1:14" s="20" customFormat="1" x14ac:dyDescent="0.25">
      <c r="A132" s="88"/>
      <c r="B132" s="68" t="s">
        <v>220</v>
      </c>
      <c r="C132" s="54" t="s">
        <v>221</v>
      </c>
      <c r="D132" s="60" t="s">
        <v>123</v>
      </c>
      <c r="E132" s="51">
        <v>1</v>
      </c>
      <c r="F132" s="51"/>
      <c r="G132" s="51">
        <f t="shared" si="11"/>
        <v>0</v>
      </c>
      <c r="H132" s="51"/>
      <c r="I132" s="51">
        <f t="shared" si="12"/>
        <v>0</v>
      </c>
      <c r="J132" s="57">
        <f t="shared" si="13"/>
        <v>0</v>
      </c>
      <c r="L132" s="58"/>
      <c r="M132" s="37"/>
    </row>
    <row r="133" spans="1:14" s="20" customFormat="1" x14ac:dyDescent="0.25">
      <c r="A133" s="88"/>
      <c r="B133" s="68" t="s">
        <v>222</v>
      </c>
      <c r="C133" s="54" t="s">
        <v>223</v>
      </c>
      <c r="D133" s="60" t="s">
        <v>123</v>
      </c>
      <c r="E133" s="51">
        <v>1</v>
      </c>
      <c r="F133" s="51"/>
      <c r="G133" s="51">
        <f t="shared" si="11"/>
        <v>0</v>
      </c>
      <c r="H133" s="51"/>
      <c r="I133" s="51">
        <f t="shared" si="12"/>
        <v>0</v>
      </c>
      <c r="J133" s="57">
        <f t="shared" si="13"/>
        <v>0</v>
      </c>
      <c r="L133" s="58"/>
      <c r="M133" s="37"/>
    </row>
    <row r="134" spans="1:14" s="20" customFormat="1" ht="22.5" x14ac:dyDescent="0.25">
      <c r="A134" s="88"/>
      <c r="B134" s="68" t="s">
        <v>229</v>
      </c>
      <c r="C134" s="54" t="s">
        <v>224</v>
      </c>
      <c r="D134" s="60" t="s">
        <v>225</v>
      </c>
      <c r="E134" s="84">
        <v>1</v>
      </c>
      <c r="F134" s="83"/>
      <c r="G134" s="51">
        <f t="shared" ref="G134" si="15">F134*E134</f>
        <v>0</v>
      </c>
      <c r="H134" s="51"/>
      <c r="I134" s="51">
        <f t="shared" ref="I134" si="16">H134*E134</f>
        <v>0</v>
      </c>
      <c r="J134" s="57">
        <f t="shared" ref="J134" si="17">I134+G134</f>
        <v>0</v>
      </c>
      <c r="L134" s="58"/>
      <c r="M134" s="37"/>
    </row>
    <row r="135" spans="1:14" s="20" customFormat="1" ht="41.25" customHeight="1" x14ac:dyDescent="0.25">
      <c r="A135" s="88"/>
      <c r="B135" s="68" t="s">
        <v>230</v>
      </c>
      <c r="C135" s="81" t="s">
        <v>226</v>
      </c>
      <c r="D135" s="82" t="s">
        <v>225</v>
      </c>
      <c r="E135" s="85">
        <v>1</v>
      </c>
      <c r="F135" s="83"/>
      <c r="G135" s="51">
        <f t="shared" ref="G135:G136" si="18">F135*E135</f>
        <v>0</v>
      </c>
      <c r="H135" s="51"/>
      <c r="I135" s="51">
        <f t="shared" ref="I135:I136" si="19">H135*E135</f>
        <v>0</v>
      </c>
      <c r="J135" s="57">
        <f t="shared" ref="J135:J136" si="20">I135+G135</f>
        <v>0</v>
      </c>
      <c r="L135" s="58"/>
      <c r="M135" s="37"/>
    </row>
    <row r="136" spans="1:14" s="20" customFormat="1" ht="29.25" customHeight="1" x14ac:dyDescent="0.25">
      <c r="A136" s="88"/>
      <c r="B136" s="68" t="s">
        <v>231</v>
      </c>
      <c r="C136" s="54" t="s">
        <v>227</v>
      </c>
      <c r="D136" s="60" t="s">
        <v>228</v>
      </c>
      <c r="E136" s="84">
        <v>24</v>
      </c>
      <c r="F136" s="83"/>
      <c r="G136" s="51">
        <f t="shared" si="18"/>
        <v>0</v>
      </c>
      <c r="H136" s="51"/>
      <c r="I136" s="51">
        <f t="shared" si="19"/>
        <v>0</v>
      </c>
      <c r="J136" s="57">
        <f t="shared" si="20"/>
        <v>0</v>
      </c>
      <c r="L136" s="58"/>
      <c r="M136" s="37"/>
    </row>
    <row r="137" spans="1:14" s="20" customFormat="1" x14ac:dyDescent="0.25">
      <c r="A137" s="86"/>
      <c r="B137" s="73"/>
      <c r="C137" s="74"/>
      <c r="D137" s="75"/>
      <c r="E137" s="76"/>
      <c r="F137" s="77"/>
      <c r="G137" s="78">
        <f t="shared" si="11"/>
        <v>0</v>
      </c>
      <c r="H137" s="77"/>
      <c r="I137" s="78">
        <f t="shared" si="12"/>
        <v>0</v>
      </c>
      <c r="J137" s="79">
        <f t="shared" si="13"/>
        <v>0</v>
      </c>
      <c r="N137" s="1"/>
    </row>
  </sheetData>
  <mergeCells count="5">
    <mergeCell ref="C2:C5"/>
    <mergeCell ref="F2:H2"/>
    <mergeCell ref="F3:H3"/>
    <mergeCell ref="F4:H4"/>
    <mergeCell ref="F5:H5"/>
  </mergeCells>
  <phoneticPr fontId="13" type="noConversion"/>
  <pageMargins left="0.51181102362204722" right="0.51181102362204722" top="0.59055118110236227" bottom="0.59055118110236227" header="0.31496062992125984" footer="0.31496062992125984"/>
  <pageSetup paperSize="9" scale="87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EXAU_GHP_R00</vt:lpstr>
      <vt:lpstr>EXAU_GHP_R00!Area_de_impressao</vt:lpstr>
      <vt:lpstr>EXAU_GHP_R00!Titulos_de_impressao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</dc:creator>
  <cp:lastModifiedBy>Marcos Antonio Alves de Souza</cp:lastModifiedBy>
  <cp:lastPrinted>2025-03-12T18:33:57Z</cp:lastPrinted>
  <dcterms:created xsi:type="dcterms:W3CDTF">2025-03-11T20:09:31Z</dcterms:created>
  <dcterms:modified xsi:type="dcterms:W3CDTF">2025-06-11T14:58:30Z</dcterms:modified>
</cp:coreProperties>
</file>